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d586ae2d1d0d59/少年野球/南総/南総大会/2026/"/>
    </mc:Choice>
  </mc:AlternateContent>
  <xr:revisionPtr revIDLastSave="536" documentId="8_{39AD2A84-0CA0-45E7-85F7-E5D881C8362C}" xr6:coauthVersionLast="47" xr6:coauthVersionMax="47" xr10:uidLastSave="{ED7E49B5-AEB4-46B8-B72A-693481082D79}"/>
  <bookViews>
    <workbookView xWindow="30210" yWindow="3690" windowWidth="19005" windowHeight="25770" xr2:uid="{3E236EF9-60FC-4FC4-B77E-E7DA38805268}"/>
  </bookViews>
  <sheets>
    <sheet name="input" sheetId="1" r:id="rId1"/>
    <sheet name="print" sheetId="2" r:id="rId2"/>
  </sheets>
  <definedNames>
    <definedName name="coach1_name">input!$C$8</definedName>
    <definedName name="coach1_tel">input!$D$8</definedName>
    <definedName name="coach2_name">input!$C$9</definedName>
    <definedName name="coach2_tel">input!$D$9</definedName>
    <definedName name="contact_addr">input!$C$34</definedName>
    <definedName name="contact_mail">input!$C$37</definedName>
    <definedName name="contact_name">input!$C$33</definedName>
    <definedName name="contact_tel">input!$C$35</definedName>
    <definedName name="daihyo_name">input!$C$6</definedName>
    <definedName name="daihyo_tel">input!$D$6</definedName>
    <definedName name="kantoku_name">input!$C$7</definedName>
    <definedName name="kantoku_tel">input!$D$7</definedName>
    <definedName name="p1_name">input!$C$12</definedName>
    <definedName name="p1_no">input!$B$12</definedName>
    <definedName name="p1_year">input!$E$12</definedName>
    <definedName name="p10_name">input!$C$21</definedName>
    <definedName name="p10_no">input!$B$21</definedName>
    <definedName name="p10_year">input!$E$21</definedName>
    <definedName name="p11_name">input!$C$22</definedName>
    <definedName name="p11_no">input!$B$22</definedName>
    <definedName name="p11_year">input!$E$22</definedName>
    <definedName name="p12_name">input!$C$23</definedName>
    <definedName name="p12_no">input!$B$23</definedName>
    <definedName name="p12_year">input!$E$23</definedName>
    <definedName name="p13_name">input!$C$24</definedName>
    <definedName name="p13_no">input!$B$24</definedName>
    <definedName name="p13_year">input!$E$24</definedName>
    <definedName name="p14_name">input!$C$25</definedName>
    <definedName name="p14_no">input!$B$25</definedName>
    <definedName name="p14_year">input!$E$25</definedName>
    <definedName name="p15_name">input!$C$26</definedName>
    <definedName name="p15_no">input!$B$26</definedName>
    <definedName name="p15_year">input!$E$26</definedName>
    <definedName name="p16_name">input!$C$27</definedName>
    <definedName name="p16_no">input!$B$27</definedName>
    <definedName name="p16_year">input!$E$27</definedName>
    <definedName name="p17_name">input!$C$28</definedName>
    <definedName name="p17_no">input!$B$28</definedName>
    <definedName name="p17_year">input!$E$28</definedName>
    <definedName name="p18_name">input!$C$29</definedName>
    <definedName name="p18_no">input!$B$29</definedName>
    <definedName name="p18_year">input!$E$29</definedName>
    <definedName name="p19_name">input!$C$30</definedName>
    <definedName name="p19_no">input!$B$30</definedName>
    <definedName name="p19_year">input!$E$30</definedName>
    <definedName name="p2_name">input!$C$13</definedName>
    <definedName name="p2_no">input!$B$13</definedName>
    <definedName name="p2_year">input!$E$13</definedName>
    <definedName name="p20_name">input!$C$31</definedName>
    <definedName name="p20_no">input!$B$31</definedName>
    <definedName name="p20_year">input!$E$31</definedName>
    <definedName name="p3_nam3">input!$C$14</definedName>
    <definedName name="p3_name">input!$C$14</definedName>
    <definedName name="p3_no">input!$B$14</definedName>
    <definedName name="p3_year">input!$E$14</definedName>
    <definedName name="p4_name">input!$C$15</definedName>
    <definedName name="p4_no">input!$B$15</definedName>
    <definedName name="p4_year">input!$E$15</definedName>
    <definedName name="p5_name">input!$C$16</definedName>
    <definedName name="p5_no">input!$B$16</definedName>
    <definedName name="p5_year">input!$E$16</definedName>
    <definedName name="p6_name">input!$C$17</definedName>
    <definedName name="p6_no">input!$B$17</definedName>
    <definedName name="p6_year">input!$E$17</definedName>
    <definedName name="p7_name">input!$C$18</definedName>
    <definedName name="p7_no">input!$B$18</definedName>
    <definedName name="p7_year">input!$E$18</definedName>
    <definedName name="p8_name">input!$C$19</definedName>
    <definedName name="p8_no">input!$B$19</definedName>
    <definedName name="p8_year">input!$E$19</definedName>
    <definedName name="p9_name">input!$C$20</definedName>
    <definedName name="p9_no">input!$B$20</definedName>
    <definedName name="p9_year">input!$E$20</definedName>
    <definedName name="_xlnm.Print_Area" localSheetId="0">input!$A$1:$E$40</definedName>
    <definedName name="scorer_name">input!$C$10</definedName>
    <definedName name="scorer_tel">input!$D$10</definedName>
    <definedName name="team_name">input!$C$3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2" l="1"/>
  <c r="O50" i="2"/>
  <c r="N50" i="2"/>
  <c r="M50" i="2"/>
  <c r="K50" i="2"/>
  <c r="J50" i="2"/>
  <c r="H50" i="2"/>
  <c r="F50" i="2"/>
  <c r="E50" i="2"/>
  <c r="D50" i="2"/>
  <c r="B50" i="2"/>
  <c r="A50" i="2"/>
  <c r="Q49" i="2"/>
  <c r="O49" i="2"/>
  <c r="N49" i="2"/>
  <c r="M49" i="2"/>
  <c r="K49" i="2"/>
  <c r="J49" i="2"/>
  <c r="H49" i="2"/>
  <c r="F49" i="2"/>
  <c r="E49" i="2"/>
  <c r="D49" i="2"/>
  <c r="B49" i="2"/>
  <c r="A49" i="2"/>
  <c r="Q48" i="2"/>
  <c r="O48" i="2"/>
  <c r="N48" i="2"/>
  <c r="M48" i="2"/>
  <c r="K48" i="2"/>
  <c r="J48" i="2"/>
  <c r="H48" i="2"/>
  <c r="F48" i="2"/>
  <c r="E48" i="2"/>
  <c r="D48" i="2"/>
  <c r="B48" i="2"/>
  <c r="A48" i="2"/>
  <c r="Q47" i="2"/>
  <c r="O47" i="2"/>
  <c r="N47" i="2"/>
  <c r="M47" i="2"/>
  <c r="K47" i="2"/>
  <c r="J47" i="2"/>
  <c r="H47" i="2"/>
  <c r="F47" i="2"/>
  <c r="E47" i="2"/>
  <c r="D47" i="2"/>
  <c r="B47" i="2"/>
  <c r="A47" i="2"/>
  <c r="Q46" i="2"/>
  <c r="O46" i="2"/>
  <c r="N46" i="2"/>
  <c r="M46" i="2"/>
  <c r="K46" i="2"/>
  <c r="J46" i="2"/>
  <c r="H46" i="2"/>
  <c r="F46" i="2"/>
  <c r="E46" i="2"/>
  <c r="D46" i="2"/>
  <c r="B46" i="2"/>
  <c r="A46" i="2"/>
  <c r="Q45" i="2"/>
  <c r="O45" i="2"/>
  <c r="N45" i="2"/>
  <c r="M45" i="2"/>
  <c r="K45" i="2"/>
  <c r="J45" i="2"/>
  <c r="H45" i="2"/>
  <c r="F45" i="2"/>
  <c r="E45" i="2"/>
  <c r="D45" i="2"/>
  <c r="B45" i="2"/>
  <c r="A45" i="2"/>
  <c r="Q44" i="2"/>
  <c r="O44" i="2"/>
  <c r="N44" i="2"/>
  <c r="M44" i="2"/>
  <c r="K44" i="2"/>
  <c r="J44" i="2"/>
  <c r="H44" i="2"/>
  <c r="F44" i="2"/>
  <c r="E44" i="2"/>
  <c r="D44" i="2"/>
  <c r="B44" i="2"/>
  <c r="A44" i="2"/>
  <c r="Q43" i="2"/>
  <c r="O43" i="2"/>
  <c r="N43" i="2"/>
  <c r="M43" i="2"/>
  <c r="K43" i="2"/>
  <c r="J43" i="2"/>
  <c r="H43" i="2"/>
  <c r="F43" i="2"/>
  <c r="E43" i="2"/>
  <c r="D43" i="2"/>
  <c r="B43" i="2"/>
  <c r="A43" i="2"/>
  <c r="Q42" i="2"/>
  <c r="O42" i="2"/>
  <c r="N42" i="2"/>
  <c r="M42" i="2"/>
  <c r="K42" i="2"/>
  <c r="J42" i="2"/>
  <c r="H42" i="2"/>
  <c r="F42" i="2"/>
  <c r="E42" i="2"/>
  <c r="D42" i="2"/>
  <c r="B42" i="2"/>
  <c r="A42" i="2"/>
  <c r="Q41" i="2"/>
  <c r="O41" i="2"/>
  <c r="N41" i="2"/>
  <c r="M41" i="2"/>
  <c r="K41" i="2"/>
  <c r="J41" i="2"/>
  <c r="H41" i="2"/>
  <c r="F41" i="2"/>
  <c r="E41" i="2"/>
  <c r="D41" i="2"/>
  <c r="B41" i="2"/>
  <c r="A41" i="2"/>
  <c r="L39" i="2"/>
  <c r="C39" i="2"/>
  <c r="P38" i="2"/>
  <c r="L38" i="2"/>
  <c r="G38" i="2"/>
  <c r="C38" i="2"/>
  <c r="P37" i="2"/>
  <c r="L37" i="2"/>
  <c r="G37" i="2"/>
  <c r="C37" i="2"/>
  <c r="N36" i="2"/>
  <c r="L36" i="2"/>
  <c r="E36" i="2"/>
  <c r="C36" i="2"/>
  <c r="K35" i="2"/>
  <c r="B35" i="2"/>
  <c r="Q33" i="2"/>
  <c r="O33" i="2"/>
  <c r="N33" i="2"/>
  <c r="M33" i="2"/>
  <c r="K33" i="2"/>
  <c r="J33" i="2"/>
  <c r="H33" i="2"/>
  <c r="F33" i="2"/>
  <c r="E33" i="2"/>
  <c r="D33" i="2"/>
  <c r="B33" i="2"/>
  <c r="A33" i="2"/>
  <c r="Q32" i="2"/>
  <c r="O32" i="2"/>
  <c r="N32" i="2"/>
  <c r="M32" i="2"/>
  <c r="K32" i="2"/>
  <c r="J32" i="2"/>
  <c r="H32" i="2"/>
  <c r="F32" i="2"/>
  <c r="E32" i="2"/>
  <c r="D32" i="2"/>
  <c r="B32" i="2"/>
  <c r="A32" i="2"/>
  <c r="Q31" i="2"/>
  <c r="O31" i="2"/>
  <c r="N31" i="2"/>
  <c r="M31" i="2"/>
  <c r="K31" i="2"/>
  <c r="J31" i="2"/>
  <c r="H31" i="2"/>
  <c r="F31" i="2"/>
  <c r="E31" i="2"/>
  <c r="D31" i="2"/>
  <c r="B31" i="2"/>
  <c r="A31" i="2"/>
  <c r="Q30" i="2"/>
  <c r="O30" i="2"/>
  <c r="N30" i="2"/>
  <c r="M30" i="2"/>
  <c r="K30" i="2"/>
  <c r="J30" i="2"/>
  <c r="H30" i="2"/>
  <c r="F30" i="2"/>
  <c r="E30" i="2"/>
  <c r="D30" i="2"/>
  <c r="B30" i="2"/>
  <c r="A30" i="2"/>
  <c r="Q29" i="2"/>
  <c r="O29" i="2"/>
  <c r="N29" i="2"/>
  <c r="M29" i="2"/>
  <c r="K29" i="2"/>
  <c r="J29" i="2"/>
  <c r="H29" i="2"/>
  <c r="F29" i="2"/>
  <c r="E29" i="2"/>
  <c r="D29" i="2"/>
  <c r="B29" i="2"/>
  <c r="A29" i="2"/>
  <c r="Q28" i="2"/>
  <c r="O28" i="2"/>
  <c r="N28" i="2"/>
  <c r="M28" i="2"/>
  <c r="K28" i="2"/>
  <c r="J28" i="2"/>
  <c r="H28" i="2"/>
  <c r="F28" i="2"/>
  <c r="E28" i="2"/>
  <c r="D28" i="2"/>
  <c r="B28" i="2"/>
  <c r="A28" i="2"/>
  <c r="Q27" i="2"/>
  <c r="O27" i="2"/>
  <c r="N27" i="2"/>
  <c r="M27" i="2"/>
  <c r="K27" i="2"/>
  <c r="J27" i="2"/>
  <c r="H27" i="2"/>
  <c r="F27" i="2"/>
  <c r="E27" i="2"/>
  <c r="D27" i="2"/>
  <c r="B27" i="2"/>
  <c r="A27" i="2"/>
  <c r="Q26" i="2"/>
  <c r="O26" i="2"/>
  <c r="N26" i="2"/>
  <c r="M26" i="2"/>
  <c r="K26" i="2"/>
  <c r="J26" i="2"/>
  <c r="H26" i="2"/>
  <c r="F26" i="2"/>
  <c r="E26" i="2"/>
  <c r="D26" i="2"/>
  <c r="B26" i="2"/>
  <c r="A26" i="2"/>
  <c r="Q25" i="2"/>
  <c r="O25" i="2"/>
  <c r="N25" i="2"/>
  <c r="M25" i="2"/>
  <c r="K25" i="2"/>
  <c r="J25" i="2"/>
  <c r="H25" i="2"/>
  <c r="F25" i="2"/>
  <c r="E25" i="2"/>
  <c r="D25" i="2"/>
  <c r="B25" i="2"/>
  <c r="A25" i="2"/>
  <c r="Q24" i="2"/>
  <c r="O24" i="2"/>
  <c r="N24" i="2"/>
  <c r="M24" i="2"/>
  <c r="K24" i="2"/>
  <c r="J24" i="2"/>
  <c r="H24" i="2"/>
  <c r="F24" i="2"/>
  <c r="E24" i="2"/>
  <c r="D24" i="2"/>
  <c r="B24" i="2"/>
  <c r="A24" i="2"/>
  <c r="L22" i="2"/>
  <c r="C22" i="2"/>
  <c r="P21" i="2"/>
  <c r="L21" i="2"/>
  <c r="G21" i="2"/>
  <c r="C21" i="2"/>
  <c r="P20" i="2"/>
  <c r="L20" i="2"/>
  <c r="G20" i="2"/>
  <c r="C20" i="2"/>
  <c r="N19" i="2"/>
  <c r="L19" i="2"/>
  <c r="E19" i="2"/>
  <c r="C19" i="2"/>
  <c r="K18" i="2"/>
  <c r="B18" i="2"/>
  <c r="Q16" i="2"/>
  <c r="O16" i="2"/>
  <c r="N16" i="2"/>
  <c r="M16" i="2"/>
  <c r="K16" i="2"/>
  <c r="J16" i="2"/>
  <c r="Q15" i="2"/>
  <c r="O15" i="2"/>
  <c r="N15" i="2"/>
  <c r="M15" i="2"/>
  <c r="K15" i="2"/>
  <c r="J15" i="2"/>
  <c r="Q14" i="2"/>
  <c r="O14" i="2"/>
  <c r="N14" i="2"/>
  <c r="M14" i="2"/>
  <c r="K14" i="2"/>
  <c r="J14" i="2"/>
  <c r="Q13" i="2"/>
  <c r="O13" i="2"/>
  <c r="N13" i="2"/>
  <c r="M13" i="2"/>
  <c r="K13" i="2"/>
  <c r="J13" i="2"/>
  <c r="Q12" i="2"/>
  <c r="O12" i="2"/>
  <c r="N12" i="2"/>
  <c r="M12" i="2"/>
  <c r="K12" i="2"/>
  <c r="J12" i="2"/>
  <c r="Q11" i="2"/>
  <c r="O11" i="2"/>
  <c r="N11" i="2"/>
  <c r="M11" i="2"/>
  <c r="K11" i="2"/>
  <c r="J11" i="2"/>
  <c r="Q10" i="2"/>
  <c r="O10" i="2"/>
  <c r="N10" i="2"/>
  <c r="M10" i="2"/>
  <c r="K10" i="2"/>
  <c r="J10" i="2"/>
  <c r="Q9" i="2"/>
  <c r="O9" i="2"/>
  <c r="N9" i="2"/>
  <c r="M9" i="2"/>
  <c r="K9" i="2"/>
  <c r="J9" i="2"/>
  <c r="Q8" i="2"/>
  <c r="O8" i="2"/>
  <c r="N8" i="2"/>
  <c r="M8" i="2"/>
  <c r="K8" i="2"/>
  <c r="J8" i="2"/>
  <c r="Q7" i="2"/>
  <c r="O7" i="2"/>
  <c r="N7" i="2"/>
  <c r="M7" i="2"/>
  <c r="K7" i="2"/>
  <c r="J7" i="2"/>
  <c r="L5" i="2"/>
  <c r="P4" i="2"/>
  <c r="L4" i="2"/>
  <c r="P3" i="2"/>
  <c r="L3" i="2"/>
  <c r="N2" i="2"/>
  <c r="L2" i="2"/>
  <c r="K1" i="2"/>
  <c r="E2" i="2"/>
  <c r="H16" i="2"/>
  <c r="H15" i="2"/>
  <c r="H14" i="2"/>
  <c r="H13" i="2"/>
  <c r="H12" i="2"/>
  <c r="H11" i="2"/>
  <c r="H10" i="2"/>
  <c r="H9" i="2"/>
  <c r="H8" i="2"/>
  <c r="H7" i="2"/>
  <c r="D16" i="2"/>
  <c r="D15" i="2"/>
  <c r="D14" i="2"/>
  <c r="D13" i="2"/>
  <c r="D12" i="2"/>
  <c r="D11" i="2"/>
  <c r="D10" i="2"/>
  <c r="D9" i="2"/>
  <c r="D8" i="2"/>
  <c r="D7" i="2"/>
  <c r="F16" i="2"/>
  <c r="F15" i="2"/>
  <c r="F14" i="2"/>
  <c r="F13" i="2"/>
  <c r="F12" i="2"/>
  <c r="F11" i="2"/>
  <c r="F10" i="2"/>
  <c r="F9" i="2"/>
  <c r="F8" i="2"/>
  <c r="F7" i="2"/>
  <c r="B16" i="2"/>
  <c r="B15" i="2"/>
  <c r="B14" i="2"/>
  <c r="B13" i="2"/>
  <c r="B12" i="2"/>
  <c r="B11" i="2"/>
  <c r="B10" i="2"/>
  <c r="B9" i="2"/>
  <c r="B8" i="2"/>
  <c r="B7" i="2"/>
  <c r="E16" i="2"/>
  <c r="E15" i="2"/>
  <c r="E14" i="2"/>
  <c r="E13" i="2"/>
  <c r="E12" i="2"/>
  <c r="E11" i="2"/>
  <c r="E10" i="2"/>
  <c r="E9" i="2"/>
  <c r="E8" i="2"/>
  <c r="E7" i="2"/>
  <c r="A16" i="2"/>
  <c r="A15" i="2"/>
  <c r="A14" i="2"/>
  <c r="A13" i="2"/>
  <c r="A12" i="2"/>
  <c r="A11" i="2"/>
  <c r="A10" i="2"/>
  <c r="A9" i="2"/>
  <c r="A8" i="2"/>
  <c r="A7" i="2"/>
  <c r="G3" i="2"/>
  <c r="C5" i="2"/>
  <c r="G4" i="2"/>
  <c r="C4" i="2"/>
  <c r="C2" i="2"/>
  <c r="B1" i="2"/>
  <c r="C3" i="2"/>
</calcChain>
</file>

<file path=xl/sharedStrings.xml><?xml version="1.0" encoding="utf-8"?>
<sst xmlns="http://schemas.openxmlformats.org/spreadsheetml/2006/main" count="103" uniqueCount="31">
  <si>
    <t>背番号</t>
    <rPh sb="0" eb="3">
      <t>セバンゴウ</t>
    </rPh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</si>
  <si>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</si>
  <si>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</si>
  <si>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代表</t>
    <rPh sb="0" eb="2">
      <t>ダイヒョウ</t>
    </rPh>
    <phoneticPr fontId="3"/>
  </si>
  <si>
    <t>監督</t>
    <rPh sb="0" eb="2">
      <t>カントク</t>
    </rPh>
    <phoneticPr fontId="3"/>
  </si>
  <si>
    <t>コーチ</t>
    <phoneticPr fontId="3"/>
  </si>
  <si>
    <t>スコアラー</t>
    <phoneticPr fontId="3"/>
  </si>
  <si>
    <t>氏名</t>
    <rPh sb="0" eb="2">
      <t>シメイ</t>
    </rPh>
    <phoneticPr fontId="3"/>
  </si>
  <si>
    <t>フリガナ</t>
    <phoneticPr fontId="3"/>
  </si>
  <si>
    <t>氏　名</t>
    <rPh sb="0" eb="1">
      <t>シ</t>
    </rPh>
    <rPh sb="2" eb="3">
      <t>ナ</t>
    </rPh>
    <phoneticPr fontId="3"/>
  </si>
  <si>
    <t>電話番号</t>
    <rPh sb="0" eb="4">
      <t>デンワバンゴウ</t>
    </rPh>
    <phoneticPr fontId="3"/>
  </si>
  <si>
    <t>メール</t>
    <phoneticPr fontId="3"/>
  </si>
  <si>
    <t>チーム名</t>
    <rPh sb="3" eb="4">
      <t>メイ</t>
    </rPh>
    <phoneticPr fontId="3"/>
  </si>
  <si>
    <t>　連絡担当者</t>
    <rPh sb="1" eb="3">
      <t>レンラク</t>
    </rPh>
    <rPh sb="3" eb="6">
      <t>タントウシャ</t>
    </rPh>
    <phoneticPr fontId="3"/>
  </si>
  <si>
    <t>携帯電話番号</t>
    <rPh sb="0" eb="2">
      <t>ケイタイ</t>
    </rPh>
    <rPh sb="2" eb="6">
      <t>デンワバンゴウ</t>
    </rPh>
    <phoneticPr fontId="3"/>
  </si>
  <si>
    <t>は必須入力</t>
    <rPh sb="1" eb="5">
      <t>ヒッスニュウリョク</t>
    </rPh>
    <phoneticPr fontId="3"/>
  </si>
  <si>
    <t>住所</t>
    <rPh sb="0" eb="2">
      <t>ジュウショ</t>
    </rPh>
    <phoneticPr fontId="3"/>
  </si>
  <si>
    <t>※4月10日（木）までに【info@nanso-baseball.com】までメールしてください。</t>
    <rPh sb="2" eb="3">
      <t>ガツ</t>
    </rPh>
    <rPh sb="5" eb="6">
      <t>カ</t>
    </rPh>
    <rPh sb="7" eb="8">
      <t>モク</t>
    </rPh>
    <phoneticPr fontId="3"/>
  </si>
  <si>
    <t>○</t>
    <phoneticPr fontId="3"/>
  </si>
  <si>
    <t>AM可</t>
    <rPh sb="2" eb="3">
      <t>カ</t>
    </rPh>
    <phoneticPr fontId="3"/>
  </si>
  <si>
    <t>PM可</t>
    <rPh sb="2" eb="3">
      <t>カ</t>
    </rPh>
    <phoneticPr fontId="3"/>
  </si>
  <si>
    <t>×</t>
    <phoneticPr fontId="3"/>
  </si>
  <si>
    <t>連絡先</t>
    <rPh sb="0" eb="3">
      <t>レンラクサキ</t>
    </rPh>
    <phoneticPr fontId="3"/>
  </si>
  <si>
    <t>（低学年の部）</t>
    <rPh sb="1" eb="4">
      <t>テイガクネン</t>
    </rPh>
    <rPh sb="5" eb="6">
      <t>ブ</t>
    </rPh>
    <phoneticPr fontId="3"/>
  </si>
  <si>
    <t>第39回南総少年野球大会・大多喜ガス旗争奪戦　参加申込書</t>
    <rPh sb="0" eb="1">
      <t>ダイ</t>
    </rPh>
    <rPh sb="3" eb="4">
      <t>カイ</t>
    </rPh>
    <rPh sb="4" eb="12">
      <t>ナンソウショウネンヤキュウタイカイ</t>
    </rPh>
    <rPh sb="13" eb="16">
      <t>オオタキ</t>
    </rPh>
    <rPh sb="18" eb="19">
      <t>ハタ</t>
    </rPh>
    <rPh sb="19" eb="22">
      <t>ソウダツセン</t>
    </rPh>
    <rPh sb="23" eb="25">
      <t>サンカ</t>
    </rPh>
    <rPh sb="25" eb="28">
      <t>モウシコミショ</t>
    </rPh>
    <phoneticPr fontId="3"/>
  </si>
  <si>
    <t>5月3日（日・祝）</t>
    <rPh sb="1" eb="2">
      <t>ガツ</t>
    </rPh>
    <rPh sb="3" eb="4">
      <t>カ</t>
    </rPh>
    <rPh sb="5" eb="6">
      <t>ニチ</t>
    </rPh>
    <rPh sb="7" eb="8">
      <t>シュク</t>
    </rPh>
    <phoneticPr fontId="3"/>
  </si>
  <si>
    <t>5月4日（月・祝）</t>
    <rPh sb="1" eb="2">
      <t>ガツ</t>
    </rPh>
    <rPh sb="3" eb="4">
      <t>カ</t>
    </rPh>
    <rPh sb="5" eb="6">
      <t>ゲツ</t>
    </rPh>
    <rPh sb="7" eb="8">
      <t>シュク</t>
    </rPh>
    <phoneticPr fontId="3"/>
  </si>
  <si>
    <t>5月5日（火・祝）</t>
    <rPh sb="1" eb="2">
      <t>ガツ</t>
    </rPh>
    <rPh sb="3" eb="4">
      <t>カ</t>
    </rPh>
    <rPh sb="5" eb="6">
      <t>カ</t>
    </rPh>
    <rPh sb="7" eb="8">
      <t>シュク</t>
    </rPh>
    <phoneticPr fontId="3"/>
  </si>
  <si>
    <t>試合可能日（5日間のうち2日必須）</t>
    <rPh sb="0" eb="5">
      <t>シアイカノウビ</t>
    </rPh>
    <rPh sb="7" eb="8">
      <t>カ</t>
    </rPh>
    <rPh sb="8" eb="9">
      <t>カン</t>
    </rPh>
    <rPh sb="13" eb="14">
      <t>カ</t>
    </rPh>
    <rPh sb="14" eb="16">
      <t>ヒッス</t>
    </rPh>
    <phoneticPr fontId="3"/>
  </si>
  <si>
    <t>5月6日（水・祝）</t>
    <rPh sb="1" eb="2">
      <t>ガツ</t>
    </rPh>
    <rPh sb="3" eb="4">
      <t>カ</t>
    </rPh>
    <rPh sb="5" eb="6">
      <t>スイ</t>
    </rPh>
    <rPh sb="7" eb="8">
      <t>シュク</t>
    </rPh>
    <phoneticPr fontId="3"/>
  </si>
  <si>
    <t>5月2日（土）　　</t>
    <rPh sb="1" eb="2">
      <t>ガツ</t>
    </rPh>
    <rPh sb="3" eb="4">
      <t>カ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</si>
</sst>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3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49" xfId="1" applyBorder="1" applyAlignment="1" applyProtection="1">
      <alignment vertical="center" shrinkToFi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4" fillId="3" borderId="11" xfId="1" applyFill="1" applyBorder="1" applyAlignment="1" applyProtection="1">
      <alignment vertical="center" shrinkToFit="1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8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7" xfId="0" applyBorder="1" applyAlignment="1">
      <alignment horizontal="distributed" vertical="center" indent="1"/>
    </xf>
    <xf numFmtId="0" fontId="0" fillId="0" borderId="48" xfId="0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/>
    </xf>
    <xf numFmtId="0" fontId="6" fillId="0" borderId="3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 indent="1"/>
    </xf>
    <xf numFmtId="0" fontId="10" fillId="0" borderId="24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center" vertical="center"/>
    </xf>
    <xf numFmtId="0" fontId="7" fillId="0" borderId="43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37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distributed" vertical="center"/>
    </xf>
    <xf numFmtId="0" fontId="6" fillId="0" borderId="44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 indent="1"/>
    </xf>
    <xf numFmtId="0" fontId="6" fillId="0" borderId="31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/>
    </xf>
    <xf numFmtId="0" fontId="0" fillId="0" borderId="29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0EDF-E398-4C3E-A925-6A6EE8F99DA3}">
  <dimension ref="A1:E44"/>
  <sheetViews>
    <sheetView tabSelected="1" zoomScaleNormal="100" workbookViewId="0">
      <selection activeCell="C3" sqref="C3:E3"/>
    </sheetView>
  </sheetViews>
  <sheetFormatPr defaultRowHeight="18.75" x14ac:dyDescent="0.4"/>
  <cols>
    <col min="1" max="1" width="6.625" customWidth="1"/>
    <col min="2" max="2" width="8.625" customWidth="1"/>
    <col min="3" max="4" width="26.625" customWidth="1"/>
    <col min="5" max="5" width="8.625" customWidth="1"/>
  </cols>
  <sheetData>
    <row r="1" spans="1:5" ht="27.95" customHeight="1" x14ac:dyDescent="0.5">
      <c r="A1" s="49" t="s">
        <v>24</v>
      </c>
      <c r="B1" s="49"/>
      <c r="C1" s="49"/>
      <c r="D1" s="49"/>
      <c r="E1" s="49"/>
    </row>
    <row r="2" spans="1:5" ht="21" customHeight="1" thickBot="1" x14ac:dyDescent="0.45">
      <c r="A2" s="55" t="s">
        <v>23</v>
      </c>
      <c r="B2" s="55"/>
      <c r="C2" s="55"/>
      <c r="D2" s="55"/>
      <c r="E2" s="55"/>
    </row>
    <row r="3" spans="1:5" ht="27.95" customHeight="1" thickBot="1" x14ac:dyDescent="0.45">
      <c r="A3" s="62" t="s">
        <v>12</v>
      </c>
      <c r="B3" s="63"/>
      <c r="C3" s="64"/>
      <c r="D3" s="64"/>
      <c r="E3" s="65"/>
    </row>
    <row r="4" spans="1:5" ht="19.5" thickBot="1" x14ac:dyDescent="0.45">
      <c r="A4" s="12"/>
      <c r="B4" s="12"/>
      <c r="C4" s="13"/>
      <c r="D4" s="13"/>
      <c r="E4" s="13"/>
    </row>
    <row r="5" spans="1:5" x14ac:dyDescent="0.4">
      <c r="A5" s="66"/>
      <c r="B5" s="67"/>
      <c r="C5" s="9" t="s">
        <v>9</v>
      </c>
      <c r="D5" s="9" t="s">
        <v>10</v>
      </c>
      <c r="E5" s="11"/>
    </row>
    <row r="6" spans="1:5" x14ac:dyDescent="0.4">
      <c r="A6" s="56" t="s">
        <v>3</v>
      </c>
      <c r="B6" s="57"/>
      <c r="C6" s="14"/>
      <c r="D6" s="14"/>
      <c r="E6" s="7"/>
    </row>
    <row r="7" spans="1:5" x14ac:dyDescent="0.4">
      <c r="A7" s="58" t="s">
        <v>4</v>
      </c>
      <c r="B7" s="59"/>
      <c r="C7" s="15"/>
      <c r="D7" s="15"/>
      <c r="E7" s="2"/>
    </row>
    <row r="8" spans="1:5" x14ac:dyDescent="0.4">
      <c r="A8" s="58" t="s">
        <v>5</v>
      </c>
      <c r="B8" s="59"/>
      <c r="C8" s="15"/>
      <c r="D8" s="15"/>
      <c r="E8" s="2"/>
    </row>
    <row r="9" spans="1:5" x14ac:dyDescent="0.4">
      <c r="A9" s="58" t="s">
        <v>5</v>
      </c>
      <c r="B9" s="59"/>
      <c r="C9" s="15"/>
      <c r="D9" s="15"/>
      <c r="E9" s="2"/>
    </row>
    <row r="10" spans="1:5" ht="19.5" thickBot="1" x14ac:dyDescent="0.45">
      <c r="A10" s="60" t="s">
        <v>6</v>
      </c>
      <c r="B10" s="61"/>
      <c r="C10" s="16"/>
      <c r="D10" s="16"/>
      <c r="E10" s="3"/>
    </row>
    <row r="11" spans="1:5" x14ac:dyDescent="0.4">
      <c r="A11" s="8"/>
      <c r="B11" s="9" t="s">
        <v>0</v>
      </c>
      <c r="C11" s="9" t="s">
        <v>1</v>
      </c>
      <c r="D11" s="9" t="s">
        <v>8</v>
      </c>
      <c r="E11" s="10" t="s">
        <v>2</v>
      </c>
    </row>
    <row r="12" spans="1:5" x14ac:dyDescent="0.4">
      <c r="A12" s="6">
        <v>1</v>
      </c>
      <c r="B12" s="30">
        <v>10</v>
      </c>
      <c r="C12" s="27"/>
      <c r="D12" s="27"/>
      <c r="E12" s="21"/>
    </row>
    <row r="13" spans="1:5" x14ac:dyDescent="0.4">
      <c r="A13" s="4">
        <v>2</v>
      </c>
      <c r="B13" s="17"/>
      <c r="C13" s="28"/>
      <c r="D13" s="28"/>
      <c r="E13" s="21"/>
    </row>
    <row r="14" spans="1:5" x14ac:dyDescent="0.4">
      <c r="A14" s="4">
        <v>3</v>
      </c>
      <c r="B14" s="17"/>
      <c r="C14" s="28"/>
      <c r="D14" s="28"/>
      <c r="E14" s="21"/>
    </row>
    <row r="15" spans="1:5" x14ac:dyDescent="0.4">
      <c r="A15" s="4">
        <v>4</v>
      </c>
      <c r="B15" s="17"/>
      <c r="C15" s="28"/>
      <c r="D15" s="28"/>
      <c r="E15" s="21"/>
    </row>
    <row r="16" spans="1:5" x14ac:dyDescent="0.4">
      <c r="A16" s="4">
        <v>5</v>
      </c>
      <c r="B16" s="17"/>
      <c r="C16" s="28"/>
      <c r="D16" s="28"/>
      <c r="E16" s="21"/>
    </row>
    <row r="17" spans="1:5" x14ac:dyDescent="0.4">
      <c r="A17" s="4">
        <v>6</v>
      </c>
      <c r="B17" s="17"/>
      <c r="C17" s="28"/>
      <c r="D17" s="28"/>
      <c r="E17" s="21"/>
    </row>
    <row r="18" spans="1:5" x14ac:dyDescent="0.4">
      <c r="A18" s="4">
        <v>7</v>
      </c>
      <c r="B18" s="17"/>
      <c r="C18" s="28"/>
      <c r="D18" s="28"/>
      <c r="E18" s="21"/>
    </row>
    <row r="19" spans="1:5" x14ac:dyDescent="0.4">
      <c r="A19" s="4">
        <v>8</v>
      </c>
      <c r="B19" s="17"/>
      <c r="C19" s="28"/>
      <c r="D19" s="28"/>
      <c r="E19" s="21"/>
    </row>
    <row r="20" spans="1:5" x14ac:dyDescent="0.4">
      <c r="A20" s="4">
        <v>9</v>
      </c>
      <c r="B20" s="17"/>
      <c r="C20" s="28"/>
      <c r="D20" s="28"/>
      <c r="E20" s="21"/>
    </row>
    <row r="21" spans="1:5" x14ac:dyDescent="0.4">
      <c r="A21" s="4">
        <v>10</v>
      </c>
      <c r="B21" s="17"/>
      <c r="C21" s="28"/>
      <c r="D21" s="28"/>
      <c r="E21" s="21"/>
    </row>
    <row r="22" spans="1:5" x14ac:dyDescent="0.4">
      <c r="A22" s="4">
        <v>11</v>
      </c>
      <c r="B22" s="17"/>
      <c r="C22" s="28"/>
      <c r="D22" s="28"/>
      <c r="E22" s="21"/>
    </row>
    <row r="23" spans="1:5" x14ac:dyDescent="0.4">
      <c r="A23" s="4">
        <v>12</v>
      </c>
      <c r="B23" s="17"/>
      <c r="C23" s="28"/>
      <c r="D23" s="28"/>
      <c r="E23" s="21"/>
    </row>
    <row r="24" spans="1:5" x14ac:dyDescent="0.4">
      <c r="A24" s="4">
        <v>13</v>
      </c>
      <c r="B24" s="17"/>
      <c r="C24" s="28"/>
      <c r="D24" s="28"/>
      <c r="E24" s="21"/>
    </row>
    <row r="25" spans="1:5" x14ac:dyDescent="0.4">
      <c r="A25" s="4">
        <v>14</v>
      </c>
      <c r="B25" s="17"/>
      <c r="C25" s="28"/>
      <c r="D25" s="28"/>
      <c r="E25" s="21"/>
    </row>
    <row r="26" spans="1:5" x14ac:dyDescent="0.4">
      <c r="A26" s="4">
        <v>15</v>
      </c>
      <c r="B26" s="17"/>
      <c r="C26" s="28"/>
      <c r="D26" s="28"/>
      <c r="E26" s="21"/>
    </row>
    <row r="27" spans="1:5" x14ac:dyDescent="0.4">
      <c r="A27" s="4">
        <v>16</v>
      </c>
      <c r="B27" s="17"/>
      <c r="C27" s="28"/>
      <c r="D27" s="28"/>
      <c r="E27" s="21"/>
    </row>
    <row r="28" spans="1:5" x14ac:dyDescent="0.4">
      <c r="A28" s="4">
        <v>17</v>
      </c>
      <c r="B28" s="17"/>
      <c r="C28" s="28"/>
      <c r="D28" s="28"/>
      <c r="E28" s="21"/>
    </row>
    <row r="29" spans="1:5" x14ac:dyDescent="0.4">
      <c r="A29" s="4">
        <v>18</v>
      </c>
      <c r="B29" s="17"/>
      <c r="C29" s="28"/>
      <c r="D29" s="28"/>
      <c r="E29" s="21"/>
    </row>
    <row r="30" spans="1:5" x14ac:dyDescent="0.4">
      <c r="A30" s="4">
        <v>19</v>
      </c>
      <c r="B30" s="17"/>
      <c r="C30" s="28"/>
      <c r="D30" s="28"/>
      <c r="E30" s="21"/>
    </row>
    <row r="31" spans="1:5" ht="19.5" thickBot="1" x14ac:dyDescent="0.45">
      <c r="A31" s="5">
        <v>20</v>
      </c>
      <c r="B31" s="18"/>
      <c r="C31" s="29"/>
      <c r="D31" s="29"/>
      <c r="E31" s="21"/>
    </row>
    <row r="32" spans="1:5" x14ac:dyDescent="0.4">
      <c r="A32" s="50" t="s">
        <v>13</v>
      </c>
      <c r="B32" s="51"/>
      <c r="C32" s="52"/>
      <c r="D32" s="50" t="s">
        <v>28</v>
      </c>
      <c r="E32" s="52"/>
    </row>
    <row r="33" spans="1:5" x14ac:dyDescent="0.4">
      <c r="A33" s="56" t="s">
        <v>7</v>
      </c>
      <c r="B33" s="57"/>
      <c r="C33" s="25"/>
      <c r="D33" s="101" t="s">
        <v>30</v>
      </c>
      <c r="E33" s="21"/>
    </row>
    <row r="34" spans="1:5" x14ac:dyDescent="0.4">
      <c r="A34" s="53" t="s">
        <v>16</v>
      </c>
      <c r="B34" s="54"/>
      <c r="C34" s="25"/>
      <c r="D34" s="102" t="s">
        <v>25</v>
      </c>
      <c r="E34" s="21"/>
    </row>
    <row r="35" spans="1:5" x14ac:dyDescent="0.4">
      <c r="A35" s="58" t="s">
        <v>14</v>
      </c>
      <c r="B35" s="59"/>
      <c r="C35" s="26"/>
      <c r="D35" s="102" t="s">
        <v>26</v>
      </c>
      <c r="E35" s="21"/>
    </row>
    <row r="36" spans="1:5" x14ac:dyDescent="0.4">
      <c r="A36" s="68" t="s">
        <v>11</v>
      </c>
      <c r="B36" s="69"/>
      <c r="C36" s="46"/>
      <c r="D36" s="103" t="s">
        <v>27</v>
      </c>
      <c r="E36" s="47"/>
    </row>
    <row r="37" spans="1:5" ht="19.5" thickBot="1" x14ac:dyDescent="0.45">
      <c r="A37" s="60"/>
      <c r="B37" s="61"/>
      <c r="C37" s="48"/>
      <c r="D37" s="104" t="s">
        <v>29</v>
      </c>
      <c r="E37" s="22"/>
    </row>
    <row r="38" spans="1:5" ht="8.1" customHeight="1" x14ac:dyDescent="0.4"/>
    <row r="39" spans="1:5" x14ac:dyDescent="0.4">
      <c r="A39" s="19"/>
      <c r="B39" t="s">
        <v>15</v>
      </c>
    </row>
    <row r="40" spans="1:5" x14ac:dyDescent="0.4">
      <c r="A40" s="20" t="s">
        <v>17</v>
      </c>
    </row>
    <row r="41" spans="1:5" x14ac:dyDescent="0.4">
      <c r="A41" s="23" t="s">
        <v>18</v>
      </c>
    </row>
    <row r="42" spans="1:5" x14ac:dyDescent="0.4">
      <c r="A42" s="24" t="s">
        <v>19</v>
      </c>
    </row>
    <row r="43" spans="1:5" x14ac:dyDescent="0.4">
      <c r="A43" s="24" t="s">
        <v>20</v>
      </c>
    </row>
    <row r="44" spans="1:5" x14ac:dyDescent="0.4">
      <c r="A44" s="24" t="s">
        <v>21</v>
      </c>
    </row>
  </sheetData>
  <sheetProtection sheet="1" objects="1" scenarios="1"/>
  <mergeCells count="17">
    <mergeCell ref="A35:B35"/>
    <mergeCell ref="A37:B37"/>
    <mergeCell ref="A3:B3"/>
    <mergeCell ref="C3:E3"/>
    <mergeCell ref="A6:B6"/>
    <mergeCell ref="A7:B7"/>
    <mergeCell ref="A8:B8"/>
    <mergeCell ref="A9:B9"/>
    <mergeCell ref="A10:B10"/>
    <mergeCell ref="A5:B5"/>
    <mergeCell ref="A36:B36"/>
    <mergeCell ref="A1:E1"/>
    <mergeCell ref="A32:C32"/>
    <mergeCell ref="A34:B34"/>
    <mergeCell ref="D32:E32"/>
    <mergeCell ref="A2:E2"/>
    <mergeCell ref="A33:B33"/>
  </mergeCells>
  <phoneticPr fontId="3"/>
  <conditionalFormatting sqref="C33:C36 E33:E37">
    <cfRule type="cellIs" dxfId="2" priority="1" operator="equal">
      <formula>""</formula>
    </cfRule>
  </conditionalFormatting>
  <conditionalFormatting sqref="C6:D7">
    <cfRule type="cellIs" dxfId="1" priority="2" operator="equal">
      <formula>""</formula>
    </cfRule>
  </conditionalFormatting>
  <conditionalFormatting sqref="C3:E3">
    <cfRule type="cellIs" dxfId="0" priority="3" operator="equal">
      <formula>""</formula>
    </cfRule>
  </conditionalFormatting>
  <dataValidations count="2">
    <dataValidation type="list" allowBlank="1" showInputMessage="1" showErrorMessage="1" sqref="E12:E31" xr:uid="{2D2E7ECC-71D4-4984-B433-6DE919B67AC1}">
      <formula1>$A$12:$A$15</formula1>
    </dataValidation>
    <dataValidation type="list" allowBlank="1" showInputMessage="1" showErrorMessage="1" sqref="E33:E37" xr:uid="{09E82CCA-3977-436A-9F57-4FC938627A04}">
      <formula1>$A$41:$A$44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482E-A244-4A51-9D71-53F45673732E}">
  <sheetPr>
    <pageSetUpPr fitToPage="1"/>
  </sheetPr>
  <dimension ref="A1:Q50"/>
  <sheetViews>
    <sheetView workbookViewId="0">
      <selection activeCell="B1" sqref="B1:H1"/>
    </sheetView>
  </sheetViews>
  <sheetFormatPr defaultRowHeight="18.75" x14ac:dyDescent="0.4"/>
  <cols>
    <col min="1" max="1" width="7.125" bestFit="1" customWidth="1"/>
    <col min="2" max="2" width="9.125" customWidth="1"/>
    <col min="3" max="3" width="12.625" customWidth="1"/>
    <col min="4" max="4" width="5.625" customWidth="1"/>
    <col min="5" max="5" width="7.125" bestFit="1" customWidth="1"/>
    <col min="6" max="6" width="7.125" customWidth="1"/>
    <col min="7" max="7" width="12.625" customWidth="1"/>
    <col min="8" max="8" width="5.625" customWidth="1"/>
    <col min="9" max="9" width="2.625" customWidth="1"/>
    <col min="10" max="10" width="7.125" bestFit="1" customWidth="1"/>
    <col min="11" max="11" width="9.125" customWidth="1"/>
    <col min="12" max="12" width="12.625" customWidth="1"/>
    <col min="13" max="13" width="5.625" customWidth="1"/>
    <col min="14" max="14" width="7.125" bestFit="1" customWidth="1"/>
    <col min="15" max="15" width="7.125" customWidth="1"/>
    <col min="16" max="16" width="12.625" customWidth="1"/>
    <col min="17" max="17" width="5.625" customWidth="1"/>
  </cols>
  <sheetData>
    <row r="1" spans="1:17" ht="32.25" customHeight="1" x14ac:dyDescent="0.4">
      <c r="A1" s="45">
        <v>1</v>
      </c>
      <c r="B1" s="79" t="str">
        <f>IF(team_name="","",team_name)</f>
        <v/>
      </c>
      <c r="C1" s="79"/>
      <c r="D1" s="79"/>
      <c r="E1" s="79"/>
      <c r="F1" s="79"/>
      <c r="G1" s="79"/>
      <c r="H1" s="80"/>
      <c r="J1" s="45">
        <v>1</v>
      </c>
      <c r="K1" s="79" t="str">
        <f>IF(team_name="","",team_name)</f>
        <v/>
      </c>
      <c r="L1" s="79"/>
      <c r="M1" s="79"/>
      <c r="N1" s="79"/>
      <c r="O1" s="79"/>
      <c r="P1" s="79"/>
      <c r="Q1" s="80"/>
    </row>
    <row r="2" spans="1:17" ht="24.95" customHeight="1" thickBot="1" x14ac:dyDescent="0.45">
      <c r="A2" s="98" t="s">
        <v>22</v>
      </c>
      <c r="B2" s="99"/>
      <c r="C2" s="100" t="str">
        <f>IF(contact_name="","",contact_name)</f>
        <v/>
      </c>
      <c r="D2" s="100"/>
      <c r="E2" s="71" t="str">
        <f>IF(contact_tel="","",contact_tel)</f>
        <v/>
      </c>
      <c r="F2" s="72"/>
      <c r="G2" s="72"/>
      <c r="H2" s="73"/>
      <c r="J2" s="98" t="s">
        <v>22</v>
      </c>
      <c r="K2" s="99"/>
      <c r="L2" s="100" t="str">
        <f>IF(contact_name="","",contact_name)</f>
        <v/>
      </c>
      <c r="M2" s="100"/>
      <c r="N2" s="71" t="str">
        <f>IF(contact_tel="","",contact_tel)</f>
        <v/>
      </c>
      <c r="O2" s="72"/>
      <c r="P2" s="72"/>
      <c r="Q2" s="73"/>
    </row>
    <row r="3" spans="1:17" ht="24.95" customHeight="1" x14ac:dyDescent="0.4">
      <c r="A3" s="86" t="s">
        <v>3</v>
      </c>
      <c r="B3" s="87"/>
      <c r="C3" s="88" t="str">
        <f>IF(daihyo_name="","",daihyo_name)</f>
        <v/>
      </c>
      <c r="D3" s="89"/>
      <c r="E3" s="90" t="s">
        <v>4</v>
      </c>
      <c r="F3" s="87"/>
      <c r="G3" s="89" t="str">
        <f>IF(kantoku_name="","",kantoku_name)</f>
        <v/>
      </c>
      <c r="H3" s="91"/>
      <c r="J3" s="86" t="s">
        <v>3</v>
      </c>
      <c r="K3" s="87"/>
      <c r="L3" s="88" t="str">
        <f>IF(daihyo_name="","",daihyo_name)</f>
        <v/>
      </c>
      <c r="M3" s="89"/>
      <c r="N3" s="90" t="s">
        <v>4</v>
      </c>
      <c r="O3" s="87"/>
      <c r="P3" s="89" t="str">
        <f>IF(kantoku_name="","",kantoku_name)</f>
        <v/>
      </c>
      <c r="Q3" s="91"/>
    </row>
    <row r="4" spans="1:17" ht="24.95" customHeight="1" x14ac:dyDescent="0.4">
      <c r="A4" s="92" t="s">
        <v>5</v>
      </c>
      <c r="B4" s="93"/>
      <c r="C4" s="94" t="str">
        <f>IF(coach1_name="","",coach1_name)</f>
        <v/>
      </c>
      <c r="D4" s="95"/>
      <c r="E4" s="96" t="s">
        <v>5</v>
      </c>
      <c r="F4" s="93"/>
      <c r="G4" s="94" t="str">
        <f>IF(coach2_name="","",coach2_name)</f>
        <v/>
      </c>
      <c r="H4" s="97"/>
      <c r="J4" s="92" t="s">
        <v>5</v>
      </c>
      <c r="K4" s="93"/>
      <c r="L4" s="94" t="str">
        <f>IF(coach1_name="","",coach1_name)</f>
        <v/>
      </c>
      <c r="M4" s="95"/>
      <c r="N4" s="96" t="s">
        <v>5</v>
      </c>
      <c r="O4" s="93"/>
      <c r="P4" s="94" t="str">
        <f>IF(coach2_name="","",coach2_name)</f>
        <v/>
      </c>
      <c r="Q4" s="97"/>
    </row>
    <row r="5" spans="1:17" ht="24.95" customHeight="1" thickBot="1" x14ac:dyDescent="0.45">
      <c r="A5" s="75" t="s">
        <v>6</v>
      </c>
      <c r="B5" s="76"/>
      <c r="C5" s="77" t="str">
        <f>IF(scorer_name="","",scorer_name)</f>
        <v/>
      </c>
      <c r="D5" s="78"/>
      <c r="E5" s="82"/>
      <c r="F5" s="83"/>
      <c r="G5" s="84"/>
      <c r="H5" s="85"/>
      <c r="J5" s="75" t="s">
        <v>6</v>
      </c>
      <c r="K5" s="76"/>
      <c r="L5" s="77" t="str">
        <f>IF(scorer_name="","",scorer_name)</f>
        <v/>
      </c>
      <c r="M5" s="78"/>
      <c r="N5" s="82"/>
      <c r="O5" s="83"/>
      <c r="P5" s="84"/>
      <c r="Q5" s="85"/>
    </row>
    <row r="6" spans="1:17" s="1" customFormat="1" ht="24" customHeight="1" x14ac:dyDescent="0.4">
      <c r="A6" s="31" t="s">
        <v>0</v>
      </c>
      <c r="B6" s="81" t="s">
        <v>1</v>
      </c>
      <c r="C6" s="81"/>
      <c r="D6" s="32" t="s">
        <v>2</v>
      </c>
      <c r="E6" s="33" t="s">
        <v>0</v>
      </c>
      <c r="F6" s="81" t="s">
        <v>1</v>
      </c>
      <c r="G6" s="81"/>
      <c r="H6" s="34" t="s">
        <v>2</v>
      </c>
      <c r="J6" s="31" t="s">
        <v>0</v>
      </c>
      <c r="K6" s="81" t="s">
        <v>1</v>
      </c>
      <c r="L6" s="81"/>
      <c r="M6" s="32" t="s">
        <v>2</v>
      </c>
      <c r="N6" s="33" t="s">
        <v>0</v>
      </c>
      <c r="O6" s="81" t="s">
        <v>1</v>
      </c>
      <c r="P6" s="81"/>
      <c r="Q6" s="34" t="s">
        <v>2</v>
      </c>
    </row>
    <row r="7" spans="1:17" ht="24.95" customHeight="1" x14ac:dyDescent="0.4">
      <c r="A7" s="35">
        <f>IF(p1_no="","",p1_no)</f>
        <v>10</v>
      </c>
      <c r="B7" s="74" t="str">
        <f>IF(p1_name="","",p1_name)</f>
        <v/>
      </c>
      <c r="C7" s="74"/>
      <c r="D7" s="36" t="str">
        <f>IF(p1_year="","",p1_year)</f>
        <v/>
      </c>
      <c r="E7" s="37" t="str">
        <f>IF(p11_no="","",p11_no)</f>
        <v/>
      </c>
      <c r="F7" s="74" t="str">
        <f>IF(p11_name="","",p11_name)</f>
        <v/>
      </c>
      <c r="G7" s="74"/>
      <c r="H7" s="38" t="str">
        <f>IF(p11_year="","",p11_year)</f>
        <v/>
      </c>
      <c r="J7" s="35">
        <f>IF(p1_no="","",p1_no)</f>
        <v>10</v>
      </c>
      <c r="K7" s="74" t="str">
        <f>IF(p1_name="","",p1_name)</f>
        <v/>
      </c>
      <c r="L7" s="74"/>
      <c r="M7" s="36" t="str">
        <f>IF(p1_year="","",p1_year)</f>
        <v/>
      </c>
      <c r="N7" s="37" t="str">
        <f>IF(p11_no="","",p11_no)</f>
        <v/>
      </c>
      <c r="O7" s="74" t="str">
        <f>IF(p11_name="","",p11_name)</f>
        <v/>
      </c>
      <c r="P7" s="74"/>
      <c r="Q7" s="38" t="str">
        <f>IF(p11_year="","",p11_year)</f>
        <v/>
      </c>
    </row>
    <row r="8" spans="1:17" ht="24.95" customHeight="1" x14ac:dyDescent="0.4">
      <c r="A8" s="35" t="str">
        <f>IF(p2_no="","",p2_no)</f>
        <v/>
      </c>
      <c r="B8" s="74" t="str">
        <f>IF(p2_name="","",p2_name)</f>
        <v/>
      </c>
      <c r="C8" s="74"/>
      <c r="D8" s="36" t="str">
        <f>IF(p2_year="","",p2_year)</f>
        <v/>
      </c>
      <c r="E8" s="39" t="str">
        <f>IF(p12_no="","",p12_no)</f>
        <v/>
      </c>
      <c r="F8" s="74" t="str">
        <f>IF(p12_name="","",p12_name)</f>
        <v/>
      </c>
      <c r="G8" s="74"/>
      <c r="H8" s="40" t="str">
        <f>IF(p12_year="","",p12_year)</f>
        <v/>
      </c>
      <c r="J8" s="35" t="str">
        <f>IF(p2_no="","",p2_no)</f>
        <v/>
      </c>
      <c r="K8" s="74" t="str">
        <f>IF(p2_name="","",p2_name)</f>
        <v/>
      </c>
      <c r="L8" s="74"/>
      <c r="M8" s="36" t="str">
        <f>IF(p2_year="","",p2_year)</f>
        <v/>
      </c>
      <c r="N8" s="39" t="str">
        <f>IF(p12_no="","",p12_no)</f>
        <v/>
      </c>
      <c r="O8" s="74" t="str">
        <f>IF(p12_name="","",p12_name)</f>
        <v/>
      </c>
      <c r="P8" s="74"/>
      <c r="Q8" s="40" t="str">
        <f>IF(p12_year="","",p12_year)</f>
        <v/>
      </c>
    </row>
    <row r="9" spans="1:17" ht="24.95" customHeight="1" x14ac:dyDescent="0.4">
      <c r="A9" s="35" t="str">
        <f>IF(p3_no="","",p3_no)</f>
        <v/>
      </c>
      <c r="B9" s="74" t="str">
        <f>IF(p3_name="","",p3_name)</f>
        <v/>
      </c>
      <c r="C9" s="74"/>
      <c r="D9" s="36" t="str">
        <f>IF(p3_year="","",p3_year)</f>
        <v/>
      </c>
      <c r="E9" s="39" t="str">
        <f>IF(p13_no="","",p13_no)</f>
        <v/>
      </c>
      <c r="F9" s="74" t="str">
        <f>IF(p13_name="","",p13_name)</f>
        <v/>
      </c>
      <c r="G9" s="74"/>
      <c r="H9" s="40" t="str">
        <f>IF(p13_year="","",p13_year)</f>
        <v/>
      </c>
      <c r="J9" s="35" t="str">
        <f>IF(p3_no="","",p3_no)</f>
        <v/>
      </c>
      <c r="K9" s="74" t="str">
        <f>IF(p3_name="","",p3_name)</f>
        <v/>
      </c>
      <c r="L9" s="74"/>
      <c r="M9" s="36" t="str">
        <f>IF(p3_year="","",p3_year)</f>
        <v/>
      </c>
      <c r="N9" s="39" t="str">
        <f>IF(p13_no="","",p13_no)</f>
        <v/>
      </c>
      <c r="O9" s="74" t="str">
        <f>IF(p13_name="","",p13_name)</f>
        <v/>
      </c>
      <c r="P9" s="74"/>
      <c r="Q9" s="40" t="str">
        <f>IF(p13_year="","",p13_year)</f>
        <v/>
      </c>
    </row>
    <row r="10" spans="1:17" ht="24.95" customHeight="1" x14ac:dyDescent="0.4">
      <c r="A10" s="35" t="str">
        <f>IF(p4_no="","",p4_no)</f>
        <v/>
      </c>
      <c r="B10" s="74" t="str">
        <f>IF(p4_name="","",p4_name)</f>
        <v/>
      </c>
      <c r="C10" s="74"/>
      <c r="D10" s="36" t="str">
        <f>IF(p4_year="","",p4_year)</f>
        <v/>
      </c>
      <c r="E10" s="39" t="str">
        <f>IF(p14_no="","",p14_no)</f>
        <v/>
      </c>
      <c r="F10" s="74" t="str">
        <f>IF(p14_name="","",p14_name)</f>
        <v/>
      </c>
      <c r="G10" s="74"/>
      <c r="H10" s="40" t="str">
        <f>IF(p14_year="","",p14_year)</f>
        <v/>
      </c>
      <c r="J10" s="35" t="str">
        <f>IF(p4_no="","",p4_no)</f>
        <v/>
      </c>
      <c r="K10" s="74" t="str">
        <f>IF(p4_name="","",p4_name)</f>
        <v/>
      </c>
      <c r="L10" s="74"/>
      <c r="M10" s="36" t="str">
        <f>IF(p4_year="","",p4_year)</f>
        <v/>
      </c>
      <c r="N10" s="39" t="str">
        <f>IF(p14_no="","",p14_no)</f>
        <v/>
      </c>
      <c r="O10" s="74" t="str">
        <f>IF(p14_name="","",p14_name)</f>
        <v/>
      </c>
      <c r="P10" s="74"/>
      <c r="Q10" s="40" t="str">
        <f>IF(p14_year="","",p14_year)</f>
        <v/>
      </c>
    </row>
    <row r="11" spans="1:17" ht="24.95" customHeight="1" x14ac:dyDescent="0.4">
      <c r="A11" s="35" t="str">
        <f>IF(p5_no="","",p5_no)</f>
        <v/>
      </c>
      <c r="B11" s="74" t="str">
        <f>IF(p5_name="","",p5_name)</f>
        <v/>
      </c>
      <c r="C11" s="74"/>
      <c r="D11" s="36" t="str">
        <f>IF(p5_year="","",p5_year)</f>
        <v/>
      </c>
      <c r="E11" s="39" t="str">
        <f>IF(p15_no="","",p15_no)</f>
        <v/>
      </c>
      <c r="F11" s="74" t="str">
        <f>IF(p15_name="","",p15_name)</f>
        <v/>
      </c>
      <c r="G11" s="74"/>
      <c r="H11" s="40" t="str">
        <f>IF(p15_year="","",p15_year)</f>
        <v/>
      </c>
      <c r="J11" s="35" t="str">
        <f>IF(p5_no="","",p5_no)</f>
        <v/>
      </c>
      <c r="K11" s="74" t="str">
        <f>IF(p5_name="","",p5_name)</f>
        <v/>
      </c>
      <c r="L11" s="74"/>
      <c r="M11" s="36" t="str">
        <f>IF(p5_year="","",p5_year)</f>
        <v/>
      </c>
      <c r="N11" s="39" t="str">
        <f>IF(p15_no="","",p15_no)</f>
        <v/>
      </c>
      <c r="O11" s="74" t="str">
        <f>IF(p15_name="","",p15_name)</f>
        <v/>
      </c>
      <c r="P11" s="74"/>
      <c r="Q11" s="40" t="str">
        <f>IF(p15_year="","",p15_year)</f>
        <v/>
      </c>
    </row>
    <row r="12" spans="1:17" ht="24.95" customHeight="1" x14ac:dyDescent="0.4">
      <c r="A12" s="35" t="str">
        <f>IF(p6_no="","",p6_no)</f>
        <v/>
      </c>
      <c r="B12" s="74" t="str">
        <f>IF(p6_name="","",p6_name)</f>
        <v/>
      </c>
      <c r="C12" s="74"/>
      <c r="D12" s="36" t="str">
        <f>IF(p6_year="","",p6_year)</f>
        <v/>
      </c>
      <c r="E12" s="39" t="str">
        <f>IF(p16_no="","",p16_no)</f>
        <v/>
      </c>
      <c r="F12" s="74" t="str">
        <f>IF(p16_name="","",p16_name)</f>
        <v/>
      </c>
      <c r="G12" s="74"/>
      <c r="H12" s="40" t="str">
        <f>IF(p16_year="","",p16_year)</f>
        <v/>
      </c>
      <c r="J12" s="35" t="str">
        <f>IF(p6_no="","",p6_no)</f>
        <v/>
      </c>
      <c r="K12" s="74" t="str">
        <f>IF(p6_name="","",p6_name)</f>
        <v/>
      </c>
      <c r="L12" s="74"/>
      <c r="M12" s="36" t="str">
        <f>IF(p6_year="","",p6_year)</f>
        <v/>
      </c>
      <c r="N12" s="39" t="str">
        <f>IF(p16_no="","",p16_no)</f>
        <v/>
      </c>
      <c r="O12" s="74" t="str">
        <f>IF(p16_name="","",p16_name)</f>
        <v/>
      </c>
      <c r="P12" s="74"/>
      <c r="Q12" s="40" t="str">
        <f>IF(p16_year="","",p16_year)</f>
        <v/>
      </c>
    </row>
    <row r="13" spans="1:17" ht="24.95" customHeight="1" x14ac:dyDescent="0.4">
      <c r="A13" s="35" t="str">
        <f>IF(p7_no="","",p7_no)</f>
        <v/>
      </c>
      <c r="B13" s="74" t="str">
        <f>IF(p7_name="","",p7_name)</f>
        <v/>
      </c>
      <c r="C13" s="74"/>
      <c r="D13" s="36" t="str">
        <f>IF(p7_year="","",p7_year)</f>
        <v/>
      </c>
      <c r="E13" s="39" t="str">
        <f>IF(p17_no="","",p17_no)</f>
        <v/>
      </c>
      <c r="F13" s="74" t="str">
        <f>IF(p17_name="","",p17_name)</f>
        <v/>
      </c>
      <c r="G13" s="74"/>
      <c r="H13" s="40" t="str">
        <f>IF(p17_year="","",p17_year)</f>
        <v/>
      </c>
      <c r="J13" s="35" t="str">
        <f>IF(p7_no="","",p7_no)</f>
        <v/>
      </c>
      <c r="K13" s="74" t="str">
        <f>IF(p7_name="","",p7_name)</f>
        <v/>
      </c>
      <c r="L13" s="74"/>
      <c r="M13" s="36" t="str">
        <f>IF(p7_year="","",p7_year)</f>
        <v/>
      </c>
      <c r="N13" s="39" t="str">
        <f>IF(p17_no="","",p17_no)</f>
        <v/>
      </c>
      <c r="O13" s="74" t="str">
        <f>IF(p17_name="","",p17_name)</f>
        <v/>
      </c>
      <c r="P13" s="74"/>
      <c r="Q13" s="40" t="str">
        <f>IF(p17_year="","",p17_year)</f>
        <v/>
      </c>
    </row>
    <row r="14" spans="1:17" ht="24.95" customHeight="1" x14ac:dyDescent="0.4">
      <c r="A14" s="35" t="str">
        <f>IF(p8_no="","",p8_no)</f>
        <v/>
      </c>
      <c r="B14" s="74" t="str">
        <f>IF(p8_name="","",p8_name)</f>
        <v/>
      </c>
      <c r="C14" s="74"/>
      <c r="D14" s="36" t="str">
        <f>IF(p8_year="","",p8_year)</f>
        <v/>
      </c>
      <c r="E14" s="39" t="str">
        <f>IF(p18_no="","",p18_no)</f>
        <v/>
      </c>
      <c r="F14" s="74" t="str">
        <f>IF(p18_name="","",p18_name)</f>
        <v/>
      </c>
      <c r="G14" s="74"/>
      <c r="H14" s="40" t="str">
        <f>IF(p18_year="","",p18_year)</f>
        <v/>
      </c>
      <c r="J14" s="35" t="str">
        <f>IF(p8_no="","",p8_no)</f>
        <v/>
      </c>
      <c r="K14" s="74" t="str">
        <f>IF(p8_name="","",p8_name)</f>
        <v/>
      </c>
      <c r="L14" s="74"/>
      <c r="M14" s="36" t="str">
        <f>IF(p8_year="","",p8_year)</f>
        <v/>
      </c>
      <c r="N14" s="39" t="str">
        <f>IF(p18_no="","",p18_no)</f>
        <v/>
      </c>
      <c r="O14" s="74" t="str">
        <f>IF(p18_name="","",p18_name)</f>
        <v/>
      </c>
      <c r="P14" s="74"/>
      <c r="Q14" s="40" t="str">
        <f>IF(p18_year="","",p18_year)</f>
        <v/>
      </c>
    </row>
    <row r="15" spans="1:17" ht="24.95" customHeight="1" x14ac:dyDescent="0.4">
      <c r="A15" s="35" t="str">
        <f>IF(p9_no="","",p9_no)</f>
        <v/>
      </c>
      <c r="B15" s="74" t="str">
        <f>IF(p9_name="","",p9_name)</f>
        <v/>
      </c>
      <c r="C15" s="74"/>
      <c r="D15" s="36" t="str">
        <f>IF(p9_year="","",p9_year)</f>
        <v/>
      </c>
      <c r="E15" s="39" t="str">
        <f>IF(p19_no="","",p19_no)</f>
        <v/>
      </c>
      <c r="F15" s="74" t="str">
        <f>IF(p19_name="","",p19_name)</f>
        <v/>
      </c>
      <c r="G15" s="74"/>
      <c r="H15" s="40" t="str">
        <f>IF(p19_year="","",p19_year)</f>
        <v/>
      </c>
      <c r="J15" s="35" t="str">
        <f>IF(p9_no="","",p9_no)</f>
        <v/>
      </c>
      <c r="K15" s="74" t="str">
        <f>IF(p9_name="","",p9_name)</f>
        <v/>
      </c>
      <c r="L15" s="74"/>
      <c r="M15" s="36" t="str">
        <f>IF(p9_year="","",p9_year)</f>
        <v/>
      </c>
      <c r="N15" s="39" t="str">
        <f>IF(p19_no="","",p19_no)</f>
        <v/>
      </c>
      <c r="O15" s="74" t="str">
        <f>IF(p19_name="","",p19_name)</f>
        <v/>
      </c>
      <c r="P15" s="74"/>
      <c r="Q15" s="40" t="str">
        <f>IF(p19_year="","",p19_year)</f>
        <v/>
      </c>
    </row>
    <row r="16" spans="1:17" ht="24.95" customHeight="1" thickBot="1" x14ac:dyDescent="0.45">
      <c r="A16" s="41" t="str">
        <f>IF(p10_no="","",p10_no)</f>
        <v/>
      </c>
      <c r="B16" s="70" t="str">
        <f>IF(p10_name="","",p10_name)</f>
        <v/>
      </c>
      <c r="C16" s="70"/>
      <c r="D16" s="42" t="str">
        <f>IF(p10_year="","",p10_year)</f>
        <v/>
      </c>
      <c r="E16" s="43" t="str">
        <f>IF(p20_no="","",p20_no)</f>
        <v/>
      </c>
      <c r="F16" s="70" t="str">
        <f>IF(p20_name="","",p20_name)</f>
        <v/>
      </c>
      <c r="G16" s="70"/>
      <c r="H16" s="44" t="str">
        <f>IF(p20_year="","",p20_year)</f>
        <v/>
      </c>
      <c r="J16" s="41" t="str">
        <f>IF(p10_no="","",p10_no)</f>
        <v/>
      </c>
      <c r="K16" s="70" t="str">
        <f>IF(p10_name="","",p10_name)</f>
        <v/>
      </c>
      <c r="L16" s="70"/>
      <c r="M16" s="42" t="str">
        <f>IF(p10_year="","",p10_year)</f>
        <v/>
      </c>
      <c r="N16" s="43" t="str">
        <f>IF(p20_no="","",p20_no)</f>
        <v/>
      </c>
      <c r="O16" s="70" t="str">
        <f>IF(p20_name="","",p20_name)</f>
        <v/>
      </c>
      <c r="P16" s="70"/>
      <c r="Q16" s="44" t="str">
        <f>IF(p20_year="","",p20_year)</f>
        <v/>
      </c>
    </row>
    <row r="17" spans="1:17" ht="19.5" thickBot="1" x14ac:dyDescent="0.45"/>
    <row r="18" spans="1:17" ht="32.25" customHeight="1" x14ac:dyDescent="0.4">
      <c r="A18" s="45">
        <v>1</v>
      </c>
      <c r="B18" s="79" t="str">
        <f>IF(team_name="","",team_name)</f>
        <v/>
      </c>
      <c r="C18" s="79"/>
      <c r="D18" s="79"/>
      <c r="E18" s="79"/>
      <c r="F18" s="79"/>
      <c r="G18" s="79"/>
      <c r="H18" s="80"/>
      <c r="J18" s="45">
        <v>1</v>
      </c>
      <c r="K18" s="79" t="str">
        <f>IF(team_name="","",team_name)</f>
        <v/>
      </c>
      <c r="L18" s="79"/>
      <c r="M18" s="79"/>
      <c r="N18" s="79"/>
      <c r="O18" s="79"/>
      <c r="P18" s="79"/>
      <c r="Q18" s="80"/>
    </row>
    <row r="19" spans="1:17" ht="24.95" customHeight="1" thickBot="1" x14ac:dyDescent="0.45">
      <c r="A19" s="98" t="s">
        <v>22</v>
      </c>
      <c r="B19" s="99"/>
      <c r="C19" s="100" t="str">
        <f>IF(contact_name="","",contact_name)</f>
        <v/>
      </c>
      <c r="D19" s="100"/>
      <c r="E19" s="71" t="str">
        <f>IF(contact_tel="","",contact_tel)</f>
        <v/>
      </c>
      <c r="F19" s="72"/>
      <c r="G19" s="72"/>
      <c r="H19" s="73"/>
      <c r="J19" s="98" t="s">
        <v>22</v>
      </c>
      <c r="K19" s="99"/>
      <c r="L19" s="100" t="str">
        <f>IF(contact_name="","",contact_name)</f>
        <v/>
      </c>
      <c r="M19" s="100"/>
      <c r="N19" s="71" t="str">
        <f>IF(contact_tel="","",contact_tel)</f>
        <v/>
      </c>
      <c r="O19" s="72"/>
      <c r="P19" s="72"/>
      <c r="Q19" s="73"/>
    </row>
    <row r="20" spans="1:17" ht="24.95" customHeight="1" x14ac:dyDescent="0.4">
      <c r="A20" s="86" t="s">
        <v>3</v>
      </c>
      <c r="B20" s="87"/>
      <c r="C20" s="88" t="str">
        <f>IF(daihyo_name="","",daihyo_name)</f>
        <v/>
      </c>
      <c r="D20" s="89"/>
      <c r="E20" s="90" t="s">
        <v>4</v>
      </c>
      <c r="F20" s="87"/>
      <c r="G20" s="89" t="str">
        <f>IF(kantoku_name="","",kantoku_name)</f>
        <v/>
      </c>
      <c r="H20" s="91"/>
      <c r="J20" s="86" t="s">
        <v>3</v>
      </c>
      <c r="K20" s="87"/>
      <c r="L20" s="88" t="str">
        <f>IF(daihyo_name="","",daihyo_name)</f>
        <v/>
      </c>
      <c r="M20" s="89"/>
      <c r="N20" s="90" t="s">
        <v>4</v>
      </c>
      <c r="O20" s="87"/>
      <c r="P20" s="89" t="str">
        <f>IF(kantoku_name="","",kantoku_name)</f>
        <v/>
      </c>
      <c r="Q20" s="91"/>
    </row>
    <row r="21" spans="1:17" ht="24.95" customHeight="1" x14ac:dyDescent="0.4">
      <c r="A21" s="92" t="s">
        <v>5</v>
      </c>
      <c r="B21" s="93"/>
      <c r="C21" s="94" t="str">
        <f>IF(coach1_name="","",coach1_name)</f>
        <v/>
      </c>
      <c r="D21" s="95"/>
      <c r="E21" s="96" t="s">
        <v>5</v>
      </c>
      <c r="F21" s="93"/>
      <c r="G21" s="94" t="str">
        <f>IF(coach2_name="","",coach2_name)</f>
        <v/>
      </c>
      <c r="H21" s="97"/>
      <c r="J21" s="92" t="s">
        <v>5</v>
      </c>
      <c r="K21" s="93"/>
      <c r="L21" s="94" t="str">
        <f>IF(coach1_name="","",coach1_name)</f>
        <v/>
      </c>
      <c r="M21" s="95"/>
      <c r="N21" s="96" t="s">
        <v>5</v>
      </c>
      <c r="O21" s="93"/>
      <c r="P21" s="94" t="str">
        <f>IF(coach2_name="","",coach2_name)</f>
        <v/>
      </c>
      <c r="Q21" s="97"/>
    </row>
    <row r="22" spans="1:17" ht="24.95" customHeight="1" thickBot="1" x14ac:dyDescent="0.45">
      <c r="A22" s="75" t="s">
        <v>6</v>
      </c>
      <c r="B22" s="76"/>
      <c r="C22" s="77" t="str">
        <f>IF(scorer_name="","",scorer_name)</f>
        <v/>
      </c>
      <c r="D22" s="78"/>
      <c r="E22" s="82"/>
      <c r="F22" s="83"/>
      <c r="G22" s="84"/>
      <c r="H22" s="85"/>
      <c r="J22" s="75" t="s">
        <v>6</v>
      </c>
      <c r="K22" s="76"/>
      <c r="L22" s="77" t="str">
        <f>IF(scorer_name="","",scorer_name)</f>
        <v/>
      </c>
      <c r="M22" s="78"/>
      <c r="N22" s="82"/>
      <c r="O22" s="83"/>
      <c r="P22" s="84"/>
      <c r="Q22" s="85"/>
    </row>
    <row r="23" spans="1:17" s="1" customFormat="1" ht="24" customHeight="1" x14ac:dyDescent="0.4">
      <c r="A23" s="31" t="s">
        <v>0</v>
      </c>
      <c r="B23" s="81" t="s">
        <v>1</v>
      </c>
      <c r="C23" s="81"/>
      <c r="D23" s="32" t="s">
        <v>2</v>
      </c>
      <c r="E23" s="33" t="s">
        <v>0</v>
      </c>
      <c r="F23" s="81" t="s">
        <v>1</v>
      </c>
      <c r="G23" s="81"/>
      <c r="H23" s="34" t="s">
        <v>2</v>
      </c>
      <c r="J23" s="31" t="s">
        <v>0</v>
      </c>
      <c r="K23" s="81" t="s">
        <v>1</v>
      </c>
      <c r="L23" s="81"/>
      <c r="M23" s="32" t="s">
        <v>2</v>
      </c>
      <c r="N23" s="33" t="s">
        <v>0</v>
      </c>
      <c r="O23" s="81" t="s">
        <v>1</v>
      </c>
      <c r="P23" s="81"/>
      <c r="Q23" s="34" t="s">
        <v>2</v>
      </c>
    </row>
    <row r="24" spans="1:17" ht="24.95" customHeight="1" x14ac:dyDescent="0.4">
      <c r="A24" s="35">
        <f>IF(p1_no="","",p1_no)</f>
        <v>10</v>
      </c>
      <c r="B24" s="74" t="str">
        <f>IF(p1_name="","",p1_name)</f>
        <v/>
      </c>
      <c r="C24" s="74"/>
      <c r="D24" s="36" t="str">
        <f>IF(p1_year="","",p1_year)</f>
        <v/>
      </c>
      <c r="E24" s="37" t="str">
        <f>IF(p11_no="","",p11_no)</f>
        <v/>
      </c>
      <c r="F24" s="74" t="str">
        <f>IF(p11_name="","",p11_name)</f>
        <v/>
      </c>
      <c r="G24" s="74"/>
      <c r="H24" s="38" t="str">
        <f>IF(p11_year="","",p11_year)</f>
        <v/>
      </c>
      <c r="J24" s="35">
        <f>IF(p1_no="","",p1_no)</f>
        <v>10</v>
      </c>
      <c r="K24" s="74" t="str">
        <f>IF(p1_name="","",p1_name)</f>
        <v/>
      </c>
      <c r="L24" s="74"/>
      <c r="M24" s="36" t="str">
        <f>IF(p1_year="","",p1_year)</f>
        <v/>
      </c>
      <c r="N24" s="37" t="str">
        <f>IF(p11_no="","",p11_no)</f>
        <v/>
      </c>
      <c r="O24" s="74" t="str">
        <f>IF(p11_name="","",p11_name)</f>
        <v/>
      </c>
      <c r="P24" s="74"/>
      <c r="Q24" s="38" t="str">
        <f>IF(p11_year="","",p11_year)</f>
        <v/>
      </c>
    </row>
    <row r="25" spans="1:17" ht="24.95" customHeight="1" x14ac:dyDescent="0.4">
      <c r="A25" s="35" t="str">
        <f>IF(p2_no="","",p2_no)</f>
        <v/>
      </c>
      <c r="B25" s="74" t="str">
        <f>IF(p2_name="","",p2_name)</f>
        <v/>
      </c>
      <c r="C25" s="74"/>
      <c r="D25" s="36" t="str">
        <f>IF(p2_year="","",p2_year)</f>
        <v/>
      </c>
      <c r="E25" s="39" t="str">
        <f>IF(p12_no="","",p12_no)</f>
        <v/>
      </c>
      <c r="F25" s="74" t="str">
        <f>IF(p12_name="","",p12_name)</f>
        <v/>
      </c>
      <c r="G25" s="74"/>
      <c r="H25" s="40" t="str">
        <f>IF(p12_year="","",p12_year)</f>
        <v/>
      </c>
      <c r="J25" s="35" t="str">
        <f>IF(p2_no="","",p2_no)</f>
        <v/>
      </c>
      <c r="K25" s="74" t="str">
        <f>IF(p2_name="","",p2_name)</f>
        <v/>
      </c>
      <c r="L25" s="74"/>
      <c r="M25" s="36" t="str">
        <f>IF(p2_year="","",p2_year)</f>
        <v/>
      </c>
      <c r="N25" s="39" t="str">
        <f>IF(p12_no="","",p12_no)</f>
        <v/>
      </c>
      <c r="O25" s="74" t="str">
        <f>IF(p12_name="","",p12_name)</f>
        <v/>
      </c>
      <c r="P25" s="74"/>
      <c r="Q25" s="40" t="str">
        <f>IF(p12_year="","",p12_year)</f>
        <v/>
      </c>
    </row>
    <row r="26" spans="1:17" ht="24.95" customHeight="1" x14ac:dyDescent="0.4">
      <c r="A26" s="35" t="str">
        <f>IF(p3_no="","",p3_no)</f>
        <v/>
      </c>
      <c r="B26" s="74" t="str">
        <f>IF(p3_name="","",p3_name)</f>
        <v/>
      </c>
      <c r="C26" s="74"/>
      <c r="D26" s="36" t="str">
        <f>IF(p3_year="","",p3_year)</f>
        <v/>
      </c>
      <c r="E26" s="39" t="str">
        <f>IF(p13_no="","",p13_no)</f>
        <v/>
      </c>
      <c r="F26" s="74" t="str">
        <f>IF(p13_name="","",p13_name)</f>
        <v/>
      </c>
      <c r="G26" s="74"/>
      <c r="H26" s="40" t="str">
        <f>IF(p13_year="","",p13_year)</f>
        <v/>
      </c>
      <c r="J26" s="35" t="str">
        <f>IF(p3_no="","",p3_no)</f>
        <v/>
      </c>
      <c r="K26" s="74" t="str">
        <f>IF(p3_name="","",p3_name)</f>
        <v/>
      </c>
      <c r="L26" s="74"/>
      <c r="M26" s="36" t="str">
        <f>IF(p3_year="","",p3_year)</f>
        <v/>
      </c>
      <c r="N26" s="39" t="str">
        <f>IF(p13_no="","",p13_no)</f>
        <v/>
      </c>
      <c r="O26" s="74" t="str">
        <f>IF(p13_name="","",p13_name)</f>
        <v/>
      </c>
      <c r="P26" s="74"/>
      <c r="Q26" s="40" t="str">
        <f>IF(p13_year="","",p13_year)</f>
        <v/>
      </c>
    </row>
    <row r="27" spans="1:17" ht="24.95" customHeight="1" x14ac:dyDescent="0.4">
      <c r="A27" s="35" t="str">
        <f>IF(p4_no="","",p4_no)</f>
        <v/>
      </c>
      <c r="B27" s="74" t="str">
        <f>IF(p4_name="","",p4_name)</f>
        <v/>
      </c>
      <c r="C27" s="74"/>
      <c r="D27" s="36" t="str">
        <f>IF(p4_year="","",p4_year)</f>
        <v/>
      </c>
      <c r="E27" s="39" t="str">
        <f>IF(p14_no="","",p14_no)</f>
        <v/>
      </c>
      <c r="F27" s="74" t="str">
        <f>IF(p14_name="","",p14_name)</f>
        <v/>
      </c>
      <c r="G27" s="74"/>
      <c r="H27" s="40" t="str">
        <f>IF(p14_year="","",p14_year)</f>
        <v/>
      </c>
      <c r="J27" s="35" t="str">
        <f>IF(p4_no="","",p4_no)</f>
        <v/>
      </c>
      <c r="K27" s="74" t="str">
        <f>IF(p4_name="","",p4_name)</f>
        <v/>
      </c>
      <c r="L27" s="74"/>
      <c r="M27" s="36" t="str">
        <f>IF(p4_year="","",p4_year)</f>
        <v/>
      </c>
      <c r="N27" s="39" t="str">
        <f>IF(p14_no="","",p14_no)</f>
        <v/>
      </c>
      <c r="O27" s="74" t="str">
        <f>IF(p14_name="","",p14_name)</f>
        <v/>
      </c>
      <c r="P27" s="74"/>
      <c r="Q27" s="40" t="str">
        <f>IF(p14_year="","",p14_year)</f>
        <v/>
      </c>
    </row>
    <row r="28" spans="1:17" ht="24.95" customHeight="1" x14ac:dyDescent="0.4">
      <c r="A28" s="35" t="str">
        <f>IF(p5_no="","",p5_no)</f>
        <v/>
      </c>
      <c r="B28" s="74" t="str">
        <f>IF(p5_name="","",p5_name)</f>
        <v/>
      </c>
      <c r="C28" s="74"/>
      <c r="D28" s="36" t="str">
        <f>IF(p5_year="","",p5_year)</f>
        <v/>
      </c>
      <c r="E28" s="39" t="str">
        <f>IF(p15_no="","",p15_no)</f>
        <v/>
      </c>
      <c r="F28" s="74" t="str">
        <f>IF(p15_name="","",p15_name)</f>
        <v/>
      </c>
      <c r="G28" s="74"/>
      <c r="H28" s="40" t="str">
        <f>IF(p15_year="","",p15_year)</f>
        <v/>
      </c>
      <c r="J28" s="35" t="str">
        <f>IF(p5_no="","",p5_no)</f>
        <v/>
      </c>
      <c r="K28" s="74" t="str">
        <f>IF(p5_name="","",p5_name)</f>
        <v/>
      </c>
      <c r="L28" s="74"/>
      <c r="M28" s="36" t="str">
        <f>IF(p5_year="","",p5_year)</f>
        <v/>
      </c>
      <c r="N28" s="39" t="str">
        <f>IF(p15_no="","",p15_no)</f>
        <v/>
      </c>
      <c r="O28" s="74" t="str">
        <f>IF(p15_name="","",p15_name)</f>
        <v/>
      </c>
      <c r="P28" s="74"/>
      <c r="Q28" s="40" t="str">
        <f>IF(p15_year="","",p15_year)</f>
        <v/>
      </c>
    </row>
    <row r="29" spans="1:17" ht="24.95" customHeight="1" x14ac:dyDescent="0.4">
      <c r="A29" s="35" t="str">
        <f>IF(p6_no="","",p6_no)</f>
        <v/>
      </c>
      <c r="B29" s="74" t="str">
        <f>IF(p6_name="","",p6_name)</f>
        <v/>
      </c>
      <c r="C29" s="74"/>
      <c r="D29" s="36" t="str">
        <f>IF(p6_year="","",p6_year)</f>
        <v/>
      </c>
      <c r="E29" s="39" t="str">
        <f>IF(p16_no="","",p16_no)</f>
        <v/>
      </c>
      <c r="F29" s="74" t="str">
        <f>IF(p16_name="","",p16_name)</f>
        <v/>
      </c>
      <c r="G29" s="74"/>
      <c r="H29" s="40" t="str">
        <f>IF(p16_year="","",p16_year)</f>
        <v/>
      </c>
      <c r="J29" s="35" t="str">
        <f>IF(p6_no="","",p6_no)</f>
        <v/>
      </c>
      <c r="K29" s="74" t="str">
        <f>IF(p6_name="","",p6_name)</f>
        <v/>
      </c>
      <c r="L29" s="74"/>
      <c r="M29" s="36" t="str">
        <f>IF(p6_year="","",p6_year)</f>
        <v/>
      </c>
      <c r="N29" s="39" t="str">
        <f>IF(p16_no="","",p16_no)</f>
        <v/>
      </c>
      <c r="O29" s="74" t="str">
        <f>IF(p16_name="","",p16_name)</f>
        <v/>
      </c>
      <c r="P29" s="74"/>
      <c r="Q29" s="40" t="str">
        <f>IF(p16_year="","",p16_year)</f>
        <v/>
      </c>
    </row>
    <row r="30" spans="1:17" ht="24.95" customHeight="1" x14ac:dyDescent="0.4">
      <c r="A30" s="35" t="str">
        <f>IF(p7_no="","",p7_no)</f>
        <v/>
      </c>
      <c r="B30" s="74" t="str">
        <f>IF(p7_name="","",p7_name)</f>
        <v/>
      </c>
      <c r="C30" s="74"/>
      <c r="D30" s="36" t="str">
        <f>IF(p7_year="","",p7_year)</f>
        <v/>
      </c>
      <c r="E30" s="39" t="str">
        <f>IF(p17_no="","",p17_no)</f>
        <v/>
      </c>
      <c r="F30" s="74" t="str">
        <f>IF(p17_name="","",p17_name)</f>
        <v/>
      </c>
      <c r="G30" s="74"/>
      <c r="H30" s="40" t="str">
        <f>IF(p17_year="","",p17_year)</f>
        <v/>
      </c>
      <c r="J30" s="35" t="str">
        <f>IF(p7_no="","",p7_no)</f>
        <v/>
      </c>
      <c r="K30" s="74" t="str">
        <f>IF(p7_name="","",p7_name)</f>
        <v/>
      </c>
      <c r="L30" s="74"/>
      <c r="M30" s="36" t="str">
        <f>IF(p7_year="","",p7_year)</f>
        <v/>
      </c>
      <c r="N30" s="39" t="str">
        <f>IF(p17_no="","",p17_no)</f>
        <v/>
      </c>
      <c r="O30" s="74" t="str">
        <f>IF(p17_name="","",p17_name)</f>
        <v/>
      </c>
      <c r="P30" s="74"/>
      <c r="Q30" s="40" t="str">
        <f>IF(p17_year="","",p17_year)</f>
        <v/>
      </c>
    </row>
    <row r="31" spans="1:17" ht="24.95" customHeight="1" x14ac:dyDescent="0.4">
      <c r="A31" s="35" t="str">
        <f>IF(p8_no="","",p8_no)</f>
        <v/>
      </c>
      <c r="B31" s="74" t="str">
        <f>IF(p8_name="","",p8_name)</f>
        <v/>
      </c>
      <c r="C31" s="74"/>
      <c r="D31" s="36" t="str">
        <f>IF(p8_year="","",p8_year)</f>
        <v/>
      </c>
      <c r="E31" s="39" t="str">
        <f>IF(p18_no="","",p18_no)</f>
        <v/>
      </c>
      <c r="F31" s="74" t="str">
        <f>IF(p18_name="","",p18_name)</f>
        <v/>
      </c>
      <c r="G31" s="74"/>
      <c r="H31" s="40" t="str">
        <f>IF(p18_year="","",p18_year)</f>
        <v/>
      </c>
      <c r="J31" s="35" t="str">
        <f>IF(p8_no="","",p8_no)</f>
        <v/>
      </c>
      <c r="K31" s="74" t="str">
        <f>IF(p8_name="","",p8_name)</f>
        <v/>
      </c>
      <c r="L31" s="74"/>
      <c r="M31" s="36" t="str">
        <f>IF(p8_year="","",p8_year)</f>
        <v/>
      </c>
      <c r="N31" s="39" t="str">
        <f>IF(p18_no="","",p18_no)</f>
        <v/>
      </c>
      <c r="O31" s="74" t="str">
        <f>IF(p18_name="","",p18_name)</f>
        <v/>
      </c>
      <c r="P31" s="74"/>
      <c r="Q31" s="40" t="str">
        <f>IF(p18_year="","",p18_year)</f>
        <v/>
      </c>
    </row>
    <row r="32" spans="1:17" ht="24.95" customHeight="1" x14ac:dyDescent="0.4">
      <c r="A32" s="35" t="str">
        <f>IF(p9_no="","",p9_no)</f>
        <v/>
      </c>
      <c r="B32" s="74" t="str">
        <f>IF(p9_name="","",p9_name)</f>
        <v/>
      </c>
      <c r="C32" s="74"/>
      <c r="D32" s="36" t="str">
        <f>IF(p9_year="","",p9_year)</f>
        <v/>
      </c>
      <c r="E32" s="39" t="str">
        <f>IF(p19_no="","",p19_no)</f>
        <v/>
      </c>
      <c r="F32" s="74" t="str">
        <f>IF(p19_name="","",p19_name)</f>
        <v/>
      </c>
      <c r="G32" s="74"/>
      <c r="H32" s="40" t="str">
        <f>IF(p19_year="","",p19_year)</f>
        <v/>
      </c>
      <c r="J32" s="35" t="str">
        <f>IF(p9_no="","",p9_no)</f>
        <v/>
      </c>
      <c r="K32" s="74" t="str">
        <f>IF(p9_name="","",p9_name)</f>
        <v/>
      </c>
      <c r="L32" s="74"/>
      <c r="M32" s="36" t="str">
        <f>IF(p9_year="","",p9_year)</f>
        <v/>
      </c>
      <c r="N32" s="39" t="str">
        <f>IF(p19_no="","",p19_no)</f>
        <v/>
      </c>
      <c r="O32" s="74" t="str">
        <f>IF(p19_name="","",p19_name)</f>
        <v/>
      </c>
      <c r="P32" s="74"/>
      <c r="Q32" s="40" t="str">
        <f>IF(p19_year="","",p19_year)</f>
        <v/>
      </c>
    </row>
    <row r="33" spans="1:17" ht="24.95" customHeight="1" thickBot="1" x14ac:dyDescent="0.45">
      <c r="A33" s="41" t="str">
        <f>IF(p10_no="","",p10_no)</f>
        <v/>
      </c>
      <c r="B33" s="70" t="str">
        <f>IF(p10_name="","",p10_name)</f>
        <v/>
      </c>
      <c r="C33" s="70"/>
      <c r="D33" s="42" t="str">
        <f>IF(p10_year="","",p10_year)</f>
        <v/>
      </c>
      <c r="E33" s="43" t="str">
        <f>IF(p20_no="","",p20_no)</f>
        <v/>
      </c>
      <c r="F33" s="70" t="str">
        <f>IF(p20_name="","",p20_name)</f>
        <v/>
      </c>
      <c r="G33" s="70"/>
      <c r="H33" s="44" t="str">
        <f>IF(p20_year="","",p20_year)</f>
        <v/>
      </c>
      <c r="J33" s="41" t="str">
        <f>IF(p10_no="","",p10_no)</f>
        <v/>
      </c>
      <c r="K33" s="70" t="str">
        <f>IF(p10_name="","",p10_name)</f>
        <v/>
      </c>
      <c r="L33" s="70"/>
      <c r="M33" s="42" t="str">
        <f>IF(p10_year="","",p10_year)</f>
        <v/>
      </c>
      <c r="N33" s="43" t="str">
        <f>IF(p20_no="","",p20_no)</f>
        <v/>
      </c>
      <c r="O33" s="70" t="str">
        <f>IF(p20_name="","",p20_name)</f>
        <v/>
      </c>
      <c r="P33" s="70"/>
      <c r="Q33" s="44" t="str">
        <f>IF(p20_year="","",p20_year)</f>
        <v/>
      </c>
    </row>
    <row r="34" spans="1:17" ht="19.5" thickBot="1" x14ac:dyDescent="0.45"/>
    <row r="35" spans="1:17" ht="32.25" customHeight="1" x14ac:dyDescent="0.4">
      <c r="A35" s="45">
        <v>1</v>
      </c>
      <c r="B35" s="79" t="str">
        <f>IF(team_name="","",team_name)</f>
        <v/>
      </c>
      <c r="C35" s="79"/>
      <c r="D35" s="79"/>
      <c r="E35" s="79"/>
      <c r="F35" s="79"/>
      <c r="G35" s="79"/>
      <c r="H35" s="80"/>
      <c r="J35" s="45">
        <v>1</v>
      </c>
      <c r="K35" s="79" t="str">
        <f>IF(team_name="","",team_name)</f>
        <v/>
      </c>
      <c r="L35" s="79"/>
      <c r="M35" s="79"/>
      <c r="N35" s="79"/>
      <c r="O35" s="79"/>
      <c r="P35" s="79"/>
      <c r="Q35" s="80"/>
    </row>
    <row r="36" spans="1:17" ht="24.95" customHeight="1" thickBot="1" x14ac:dyDescent="0.45">
      <c r="A36" s="98" t="s">
        <v>22</v>
      </c>
      <c r="B36" s="99"/>
      <c r="C36" s="100" t="str">
        <f>IF(contact_name="","",contact_name)</f>
        <v/>
      </c>
      <c r="D36" s="100"/>
      <c r="E36" s="71" t="str">
        <f>IF(contact_tel="","",contact_tel)</f>
        <v/>
      </c>
      <c r="F36" s="72"/>
      <c r="G36" s="72"/>
      <c r="H36" s="73"/>
      <c r="J36" s="98" t="s">
        <v>22</v>
      </c>
      <c r="K36" s="99"/>
      <c r="L36" s="100" t="str">
        <f>IF(contact_name="","",contact_name)</f>
        <v/>
      </c>
      <c r="M36" s="100"/>
      <c r="N36" s="71" t="str">
        <f>IF(contact_tel="","",contact_tel)</f>
        <v/>
      </c>
      <c r="O36" s="72"/>
      <c r="P36" s="72"/>
      <c r="Q36" s="73"/>
    </row>
    <row r="37" spans="1:17" ht="24.95" customHeight="1" x14ac:dyDescent="0.4">
      <c r="A37" s="86" t="s">
        <v>3</v>
      </c>
      <c r="B37" s="87"/>
      <c r="C37" s="88" t="str">
        <f>IF(daihyo_name="","",daihyo_name)</f>
        <v/>
      </c>
      <c r="D37" s="89"/>
      <c r="E37" s="90" t="s">
        <v>4</v>
      </c>
      <c r="F37" s="87"/>
      <c r="G37" s="89" t="str">
        <f>IF(kantoku_name="","",kantoku_name)</f>
        <v/>
      </c>
      <c r="H37" s="91"/>
      <c r="J37" s="86" t="s">
        <v>3</v>
      </c>
      <c r="K37" s="87"/>
      <c r="L37" s="88" t="str">
        <f>IF(daihyo_name="","",daihyo_name)</f>
        <v/>
      </c>
      <c r="M37" s="89"/>
      <c r="N37" s="90" t="s">
        <v>4</v>
      </c>
      <c r="O37" s="87"/>
      <c r="P37" s="89" t="str">
        <f>IF(kantoku_name="","",kantoku_name)</f>
        <v/>
      </c>
      <c r="Q37" s="91"/>
    </row>
    <row r="38" spans="1:17" ht="24.95" customHeight="1" x14ac:dyDescent="0.4">
      <c r="A38" s="92" t="s">
        <v>5</v>
      </c>
      <c r="B38" s="93"/>
      <c r="C38" s="94" t="str">
        <f>IF(coach1_name="","",coach1_name)</f>
        <v/>
      </c>
      <c r="D38" s="95"/>
      <c r="E38" s="96" t="s">
        <v>5</v>
      </c>
      <c r="F38" s="93"/>
      <c r="G38" s="94" t="str">
        <f>IF(coach2_name="","",coach2_name)</f>
        <v/>
      </c>
      <c r="H38" s="97"/>
      <c r="J38" s="92" t="s">
        <v>5</v>
      </c>
      <c r="K38" s="93"/>
      <c r="L38" s="94" t="str">
        <f>IF(coach1_name="","",coach1_name)</f>
        <v/>
      </c>
      <c r="M38" s="95"/>
      <c r="N38" s="96" t="s">
        <v>5</v>
      </c>
      <c r="O38" s="93"/>
      <c r="P38" s="94" t="str">
        <f>IF(coach2_name="","",coach2_name)</f>
        <v/>
      </c>
      <c r="Q38" s="97"/>
    </row>
    <row r="39" spans="1:17" ht="24.95" customHeight="1" thickBot="1" x14ac:dyDescent="0.45">
      <c r="A39" s="75" t="s">
        <v>6</v>
      </c>
      <c r="B39" s="76"/>
      <c r="C39" s="77" t="str">
        <f>IF(scorer_name="","",scorer_name)</f>
        <v/>
      </c>
      <c r="D39" s="78"/>
      <c r="E39" s="82"/>
      <c r="F39" s="83"/>
      <c r="G39" s="84"/>
      <c r="H39" s="85"/>
      <c r="J39" s="75" t="s">
        <v>6</v>
      </c>
      <c r="K39" s="76"/>
      <c r="L39" s="77" t="str">
        <f>IF(scorer_name="","",scorer_name)</f>
        <v/>
      </c>
      <c r="M39" s="78"/>
      <c r="N39" s="82"/>
      <c r="O39" s="83"/>
      <c r="P39" s="84"/>
      <c r="Q39" s="85"/>
    </row>
    <row r="40" spans="1:17" s="1" customFormat="1" ht="24" customHeight="1" x14ac:dyDescent="0.4">
      <c r="A40" s="31" t="s">
        <v>0</v>
      </c>
      <c r="B40" s="81" t="s">
        <v>1</v>
      </c>
      <c r="C40" s="81"/>
      <c r="D40" s="32" t="s">
        <v>2</v>
      </c>
      <c r="E40" s="33" t="s">
        <v>0</v>
      </c>
      <c r="F40" s="81" t="s">
        <v>1</v>
      </c>
      <c r="G40" s="81"/>
      <c r="H40" s="34" t="s">
        <v>2</v>
      </c>
      <c r="J40" s="31" t="s">
        <v>0</v>
      </c>
      <c r="K40" s="81" t="s">
        <v>1</v>
      </c>
      <c r="L40" s="81"/>
      <c r="M40" s="32" t="s">
        <v>2</v>
      </c>
      <c r="N40" s="33" t="s">
        <v>0</v>
      </c>
      <c r="O40" s="81" t="s">
        <v>1</v>
      </c>
      <c r="P40" s="81"/>
      <c r="Q40" s="34" t="s">
        <v>2</v>
      </c>
    </row>
    <row r="41" spans="1:17" ht="24.95" customHeight="1" x14ac:dyDescent="0.4">
      <c r="A41" s="35">
        <f>IF(p1_no="","",p1_no)</f>
        <v>10</v>
      </c>
      <c r="B41" s="74" t="str">
        <f>IF(p1_name="","",p1_name)</f>
        <v/>
      </c>
      <c r="C41" s="74"/>
      <c r="D41" s="36" t="str">
        <f>IF(p1_year="","",p1_year)</f>
        <v/>
      </c>
      <c r="E41" s="37" t="str">
        <f>IF(p11_no="","",p11_no)</f>
        <v/>
      </c>
      <c r="F41" s="74" t="str">
        <f>IF(p11_name="","",p11_name)</f>
        <v/>
      </c>
      <c r="G41" s="74"/>
      <c r="H41" s="38" t="str">
        <f>IF(p11_year="","",p11_year)</f>
        <v/>
      </c>
      <c r="J41" s="35">
        <f>IF(p1_no="","",p1_no)</f>
        <v>10</v>
      </c>
      <c r="K41" s="74" t="str">
        <f>IF(p1_name="","",p1_name)</f>
        <v/>
      </c>
      <c r="L41" s="74"/>
      <c r="M41" s="36" t="str">
        <f>IF(p1_year="","",p1_year)</f>
        <v/>
      </c>
      <c r="N41" s="37" t="str">
        <f>IF(p11_no="","",p11_no)</f>
        <v/>
      </c>
      <c r="O41" s="74" t="str">
        <f>IF(p11_name="","",p11_name)</f>
        <v/>
      </c>
      <c r="P41" s="74"/>
      <c r="Q41" s="38" t="str">
        <f>IF(p11_year="","",p11_year)</f>
        <v/>
      </c>
    </row>
    <row r="42" spans="1:17" ht="24.95" customHeight="1" x14ac:dyDescent="0.4">
      <c r="A42" s="35" t="str">
        <f>IF(p2_no="","",p2_no)</f>
        <v/>
      </c>
      <c r="B42" s="74" t="str">
        <f>IF(p2_name="","",p2_name)</f>
        <v/>
      </c>
      <c r="C42" s="74"/>
      <c r="D42" s="36" t="str">
        <f>IF(p2_year="","",p2_year)</f>
        <v/>
      </c>
      <c r="E42" s="39" t="str">
        <f>IF(p12_no="","",p12_no)</f>
        <v/>
      </c>
      <c r="F42" s="74" t="str">
        <f>IF(p12_name="","",p12_name)</f>
        <v/>
      </c>
      <c r="G42" s="74"/>
      <c r="H42" s="40" t="str">
        <f>IF(p12_year="","",p12_year)</f>
        <v/>
      </c>
      <c r="J42" s="35" t="str">
        <f>IF(p2_no="","",p2_no)</f>
        <v/>
      </c>
      <c r="K42" s="74" t="str">
        <f>IF(p2_name="","",p2_name)</f>
        <v/>
      </c>
      <c r="L42" s="74"/>
      <c r="M42" s="36" t="str">
        <f>IF(p2_year="","",p2_year)</f>
        <v/>
      </c>
      <c r="N42" s="39" t="str">
        <f>IF(p12_no="","",p12_no)</f>
        <v/>
      </c>
      <c r="O42" s="74" t="str">
        <f>IF(p12_name="","",p12_name)</f>
        <v/>
      </c>
      <c r="P42" s="74"/>
      <c r="Q42" s="40" t="str">
        <f>IF(p12_year="","",p12_year)</f>
        <v/>
      </c>
    </row>
    <row r="43" spans="1:17" ht="24.95" customHeight="1" x14ac:dyDescent="0.4">
      <c r="A43" s="35" t="str">
        <f>IF(p3_no="","",p3_no)</f>
        <v/>
      </c>
      <c r="B43" s="74" t="str">
        <f>IF(p3_name="","",p3_name)</f>
        <v/>
      </c>
      <c r="C43" s="74"/>
      <c r="D43" s="36" t="str">
        <f>IF(p3_year="","",p3_year)</f>
        <v/>
      </c>
      <c r="E43" s="39" t="str">
        <f>IF(p13_no="","",p13_no)</f>
        <v/>
      </c>
      <c r="F43" s="74" t="str">
        <f>IF(p13_name="","",p13_name)</f>
        <v/>
      </c>
      <c r="G43" s="74"/>
      <c r="H43" s="40" t="str">
        <f>IF(p13_year="","",p13_year)</f>
        <v/>
      </c>
      <c r="J43" s="35" t="str">
        <f>IF(p3_no="","",p3_no)</f>
        <v/>
      </c>
      <c r="K43" s="74" t="str">
        <f>IF(p3_name="","",p3_name)</f>
        <v/>
      </c>
      <c r="L43" s="74"/>
      <c r="M43" s="36" t="str">
        <f>IF(p3_year="","",p3_year)</f>
        <v/>
      </c>
      <c r="N43" s="39" t="str">
        <f>IF(p13_no="","",p13_no)</f>
        <v/>
      </c>
      <c r="O43" s="74" t="str">
        <f>IF(p13_name="","",p13_name)</f>
        <v/>
      </c>
      <c r="P43" s="74"/>
      <c r="Q43" s="40" t="str">
        <f>IF(p13_year="","",p13_year)</f>
        <v/>
      </c>
    </row>
    <row r="44" spans="1:17" ht="24.95" customHeight="1" x14ac:dyDescent="0.4">
      <c r="A44" s="35" t="str">
        <f>IF(p4_no="","",p4_no)</f>
        <v/>
      </c>
      <c r="B44" s="74" t="str">
        <f>IF(p4_name="","",p4_name)</f>
        <v/>
      </c>
      <c r="C44" s="74"/>
      <c r="D44" s="36" t="str">
        <f>IF(p4_year="","",p4_year)</f>
        <v/>
      </c>
      <c r="E44" s="39" t="str">
        <f>IF(p14_no="","",p14_no)</f>
        <v/>
      </c>
      <c r="F44" s="74" t="str">
        <f>IF(p14_name="","",p14_name)</f>
        <v/>
      </c>
      <c r="G44" s="74"/>
      <c r="H44" s="40" t="str">
        <f>IF(p14_year="","",p14_year)</f>
        <v/>
      </c>
      <c r="J44" s="35" t="str">
        <f>IF(p4_no="","",p4_no)</f>
        <v/>
      </c>
      <c r="K44" s="74" t="str">
        <f>IF(p4_name="","",p4_name)</f>
        <v/>
      </c>
      <c r="L44" s="74"/>
      <c r="M44" s="36" t="str">
        <f>IF(p4_year="","",p4_year)</f>
        <v/>
      </c>
      <c r="N44" s="39" t="str">
        <f>IF(p14_no="","",p14_no)</f>
        <v/>
      </c>
      <c r="O44" s="74" t="str">
        <f>IF(p14_name="","",p14_name)</f>
        <v/>
      </c>
      <c r="P44" s="74"/>
      <c r="Q44" s="40" t="str">
        <f>IF(p14_year="","",p14_year)</f>
        <v/>
      </c>
    </row>
    <row r="45" spans="1:17" ht="24.95" customHeight="1" x14ac:dyDescent="0.4">
      <c r="A45" s="35" t="str">
        <f>IF(p5_no="","",p5_no)</f>
        <v/>
      </c>
      <c r="B45" s="74" t="str">
        <f>IF(p5_name="","",p5_name)</f>
        <v/>
      </c>
      <c r="C45" s="74"/>
      <c r="D45" s="36" t="str">
        <f>IF(p5_year="","",p5_year)</f>
        <v/>
      </c>
      <c r="E45" s="39" t="str">
        <f>IF(p15_no="","",p15_no)</f>
        <v/>
      </c>
      <c r="F45" s="74" t="str">
        <f>IF(p15_name="","",p15_name)</f>
        <v/>
      </c>
      <c r="G45" s="74"/>
      <c r="H45" s="40" t="str">
        <f>IF(p15_year="","",p15_year)</f>
        <v/>
      </c>
      <c r="J45" s="35" t="str">
        <f>IF(p5_no="","",p5_no)</f>
        <v/>
      </c>
      <c r="K45" s="74" t="str">
        <f>IF(p5_name="","",p5_name)</f>
        <v/>
      </c>
      <c r="L45" s="74"/>
      <c r="M45" s="36" t="str">
        <f>IF(p5_year="","",p5_year)</f>
        <v/>
      </c>
      <c r="N45" s="39" t="str">
        <f>IF(p15_no="","",p15_no)</f>
        <v/>
      </c>
      <c r="O45" s="74" t="str">
        <f>IF(p15_name="","",p15_name)</f>
        <v/>
      </c>
      <c r="P45" s="74"/>
      <c r="Q45" s="40" t="str">
        <f>IF(p15_year="","",p15_year)</f>
        <v/>
      </c>
    </row>
    <row r="46" spans="1:17" ht="24.95" customHeight="1" x14ac:dyDescent="0.4">
      <c r="A46" s="35" t="str">
        <f>IF(p6_no="","",p6_no)</f>
        <v/>
      </c>
      <c r="B46" s="74" t="str">
        <f>IF(p6_name="","",p6_name)</f>
        <v/>
      </c>
      <c r="C46" s="74"/>
      <c r="D46" s="36" t="str">
        <f>IF(p6_year="","",p6_year)</f>
        <v/>
      </c>
      <c r="E46" s="39" t="str">
        <f>IF(p16_no="","",p16_no)</f>
        <v/>
      </c>
      <c r="F46" s="74" t="str">
        <f>IF(p16_name="","",p16_name)</f>
        <v/>
      </c>
      <c r="G46" s="74"/>
      <c r="H46" s="40" t="str">
        <f>IF(p16_year="","",p16_year)</f>
        <v/>
      </c>
      <c r="J46" s="35" t="str">
        <f>IF(p6_no="","",p6_no)</f>
        <v/>
      </c>
      <c r="K46" s="74" t="str">
        <f>IF(p6_name="","",p6_name)</f>
        <v/>
      </c>
      <c r="L46" s="74"/>
      <c r="M46" s="36" t="str">
        <f>IF(p6_year="","",p6_year)</f>
        <v/>
      </c>
      <c r="N46" s="39" t="str">
        <f>IF(p16_no="","",p16_no)</f>
        <v/>
      </c>
      <c r="O46" s="74" t="str">
        <f>IF(p16_name="","",p16_name)</f>
        <v/>
      </c>
      <c r="P46" s="74"/>
      <c r="Q46" s="40" t="str">
        <f>IF(p16_year="","",p16_year)</f>
        <v/>
      </c>
    </row>
    <row r="47" spans="1:17" ht="24.95" customHeight="1" x14ac:dyDescent="0.4">
      <c r="A47" s="35" t="str">
        <f>IF(p7_no="","",p7_no)</f>
        <v/>
      </c>
      <c r="B47" s="74" t="str">
        <f>IF(p7_name="","",p7_name)</f>
        <v/>
      </c>
      <c r="C47" s="74"/>
      <c r="D47" s="36" t="str">
        <f>IF(p7_year="","",p7_year)</f>
        <v/>
      </c>
      <c r="E47" s="39" t="str">
        <f>IF(p17_no="","",p17_no)</f>
        <v/>
      </c>
      <c r="F47" s="74" t="str">
        <f>IF(p17_name="","",p17_name)</f>
        <v/>
      </c>
      <c r="G47" s="74"/>
      <c r="H47" s="40" t="str">
        <f>IF(p17_year="","",p17_year)</f>
        <v/>
      </c>
      <c r="J47" s="35" t="str">
        <f>IF(p7_no="","",p7_no)</f>
        <v/>
      </c>
      <c r="K47" s="74" t="str">
        <f>IF(p7_name="","",p7_name)</f>
        <v/>
      </c>
      <c r="L47" s="74"/>
      <c r="M47" s="36" t="str">
        <f>IF(p7_year="","",p7_year)</f>
        <v/>
      </c>
      <c r="N47" s="39" t="str">
        <f>IF(p17_no="","",p17_no)</f>
        <v/>
      </c>
      <c r="O47" s="74" t="str">
        <f>IF(p17_name="","",p17_name)</f>
        <v/>
      </c>
      <c r="P47" s="74"/>
      <c r="Q47" s="40" t="str">
        <f>IF(p17_year="","",p17_year)</f>
        <v/>
      </c>
    </row>
    <row r="48" spans="1:17" ht="24.95" customHeight="1" x14ac:dyDescent="0.4">
      <c r="A48" s="35" t="str">
        <f>IF(p8_no="","",p8_no)</f>
        <v/>
      </c>
      <c r="B48" s="74" t="str">
        <f>IF(p8_name="","",p8_name)</f>
        <v/>
      </c>
      <c r="C48" s="74"/>
      <c r="D48" s="36" t="str">
        <f>IF(p8_year="","",p8_year)</f>
        <v/>
      </c>
      <c r="E48" s="39" t="str">
        <f>IF(p18_no="","",p18_no)</f>
        <v/>
      </c>
      <c r="F48" s="74" t="str">
        <f>IF(p18_name="","",p18_name)</f>
        <v/>
      </c>
      <c r="G48" s="74"/>
      <c r="H48" s="40" t="str">
        <f>IF(p18_year="","",p18_year)</f>
        <v/>
      </c>
      <c r="J48" s="35" t="str">
        <f>IF(p8_no="","",p8_no)</f>
        <v/>
      </c>
      <c r="K48" s="74" t="str">
        <f>IF(p8_name="","",p8_name)</f>
        <v/>
      </c>
      <c r="L48" s="74"/>
      <c r="M48" s="36" t="str">
        <f>IF(p8_year="","",p8_year)</f>
        <v/>
      </c>
      <c r="N48" s="39" t="str">
        <f>IF(p18_no="","",p18_no)</f>
        <v/>
      </c>
      <c r="O48" s="74" t="str">
        <f>IF(p18_name="","",p18_name)</f>
        <v/>
      </c>
      <c r="P48" s="74"/>
      <c r="Q48" s="40" t="str">
        <f>IF(p18_year="","",p18_year)</f>
        <v/>
      </c>
    </row>
    <row r="49" spans="1:17" ht="24.95" customHeight="1" x14ac:dyDescent="0.4">
      <c r="A49" s="35" t="str">
        <f>IF(p9_no="","",p9_no)</f>
        <v/>
      </c>
      <c r="B49" s="74" t="str">
        <f>IF(p9_name="","",p9_name)</f>
        <v/>
      </c>
      <c r="C49" s="74"/>
      <c r="D49" s="36" t="str">
        <f>IF(p9_year="","",p9_year)</f>
        <v/>
      </c>
      <c r="E49" s="39" t="str">
        <f>IF(p19_no="","",p19_no)</f>
        <v/>
      </c>
      <c r="F49" s="74" t="str">
        <f>IF(p19_name="","",p19_name)</f>
        <v/>
      </c>
      <c r="G49" s="74"/>
      <c r="H49" s="40" t="str">
        <f>IF(p19_year="","",p19_year)</f>
        <v/>
      </c>
      <c r="J49" s="35" t="str">
        <f>IF(p9_no="","",p9_no)</f>
        <v/>
      </c>
      <c r="K49" s="74" t="str">
        <f>IF(p9_name="","",p9_name)</f>
        <v/>
      </c>
      <c r="L49" s="74"/>
      <c r="M49" s="36" t="str">
        <f>IF(p9_year="","",p9_year)</f>
        <v/>
      </c>
      <c r="N49" s="39" t="str">
        <f>IF(p19_no="","",p19_no)</f>
        <v/>
      </c>
      <c r="O49" s="74" t="str">
        <f>IF(p19_name="","",p19_name)</f>
        <v/>
      </c>
      <c r="P49" s="74"/>
      <c r="Q49" s="40" t="str">
        <f>IF(p19_year="","",p19_year)</f>
        <v/>
      </c>
    </row>
    <row r="50" spans="1:17" ht="24.95" customHeight="1" thickBot="1" x14ac:dyDescent="0.45">
      <c r="A50" s="41" t="str">
        <f>IF(p10_no="","",p10_no)</f>
        <v/>
      </c>
      <c r="B50" s="70" t="str">
        <f>IF(p10_name="","",p10_name)</f>
        <v/>
      </c>
      <c r="C50" s="70"/>
      <c r="D50" s="42" t="str">
        <f>IF(p10_year="","",p10_year)</f>
        <v/>
      </c>
      <c r="E50" s="43" t="str">
        <f>IF(p20_no="","",p20_no)</f>
        <v/>
      </c>
      <c r="F50" s="70" t="str">
        <f>IF(p20_name="","",p20_name)</f>
        <v/>
      </c>
      <c r="G50" s="70"/>
      <c r="H50" s="44" t="str">
        <f>IF(p20_year="","",p20_year)</f>
        <v/>
      </c>
      <c r="J50" s="41" t="str">
        <f>IF(p10_no="","",p10_no)</f>
        <v/>
      </c>
      <c r="K50" s="70" t="str">
        <f>IF(p10_name="","",p10_name)</f>
        <v/>
      </c>
      <c r="L50" s="70"/>
      <c r="M50" s="42" t="str">
        <f>IF(p10_year="","",p10_year)</f>
        <v/>
      </c>
      <c r="N50" s="43" t="str">
        <f>IF(p20_no="","",p20_no)</f>
        <v/>
      </c>
      <c r="O50" s="70" t="str">
        <f>IF(p20_name="","",p20_name)</f>
        <v/>
      </c>
      <c r="P50" s="70"/>
      <c r="Q50" s="44" t="str">
        <f>IF(p20_year="","",p20_year)</f>
        <v/>
      </c>
    </row>
  </sheetData>
  <sheetProtection sheet="1" objects="1" scenarios="1"/>
  <mergeCells count="228">
    <mergeCell ref="B6:C6"/>
    <mergeCell ref="B7:C7"/>
    <mergeCell ref="A5:B5"/>
    <mergeCell ref="A4:B4"/>
    <mergeCell ref="A3:B3"/>
    <mergeCell ref="E3:F3"/>
    <mergeCell ref="E4:F4"/>
    <mergeCell ref="E5:F5"/>
    <mergeCell ref="F6:G6"/>
    <mergeCell ref="F7:G7"/>
    <mergeCell ref="B1:H1"/>
    <mergeCell ref="A2:B2"/>
    <mergeCell ref="C3:D3"/>
    <mergeCell ref="C4:D4"/>
    <mergeCell ref="C5:D5"/>
    <mergeCell ref="G3:H3"/>
    <mergeCell ref="G4:H4"/>
    <mergeCell ref="G5:H5"/>
    <mergeCell ref="C2:D2"/>
    <mergeCell ref="J4:K4"/>
    <mergeCell ref="L4:M4"/>
    <mergeCell ref="N4:O4"/>
    <mergeCell ref="P4:Q4"/>
    <mergeCell ref="J5:K5"/>
    <mergeCell ref="L5:M5"/>
    <mergeCell ref="N5:O5"/>
    <mergeCell ref="P5:Q5"/>
    <mergeCell ref="K1:Q1"/>
    <mergeCell ref="J2:K2"/>
    <mergeCell ref="L2:M2"/>
    <mergeCell ref="J3:K3"/>
    <mergeCell ref="L3:M3"/>
    <mergeCell ref="N3:O3"/>
    <mergeCell ref="P3:Q3"/>
    <mergeCell ref="L20:M20"/>
    <mergeCell ref="N20:O20"/>
    <mergeCell ref="P20:Q20"/>
    <mergeCell ref="K6:L6"/>
    <mergeCell ref="O6:P6"/>
    <mergeCell ref="K7:L7"/>
    <mergeCell ref="O7:P7"/>
    <mergeCell ref="K12:L12"/>
    <mergeCell ref="O12:P12"/>
    <mergeCell ref="P39:Q39"/>
    <mergeCell ref="K43:L43"/>
    <mergeCell ref="O43:P43"/>
    <mergeCell ref="J37:K37"/>
    <mergeCell ref="L37:M37"/>
    <mergeCell ref="N37:O37"/>
    <mergeCell ref="P37:Q37"/>
    <mergeCell ref="J38:K38"/>
    <mergeCell ref="L38:M38"/>
    <mergeCell ref="N38:O38"/>
    <mergeCell ref="P38:Q38"/>
    <mergeCell ref="K42:L42"/>
    <mergeCell ref="O42:P42"/>
    <mergeCell ref="K40:L40"/>
    <mergeCell ref="O40:P40"/>
    <mergeCell ref="K41:L41"/>
    <mergeCell ref="O41:P41"/>
    <mergeCell ref="J39:K39"/>
    <mergeCell ref="L39:M39"/>
    <mergeCell ref="N39:O39"/>
    <mergeCell ref="K35:Q35"/>
    <mergeCell ref="A36:B36"/>
    <mergeCell ref="C36:D36"/>
    <mergeCell ref="B23:C23"/>
    <mergeCell ref="F23:G23"/>
    <mergeCell ref="B24:C24"/>
    <mergeCell ref="F24:G24"/>
    <mergeCell ref="K24:L24"/>
    <mergeCell ref="O24:P24"/>
    <mergeCell ref="J36:K36"/>
    <mergeCell ref="L36:M36"/>
    <mergeCell ref="K23:L23"/>
    <mergeCell ref="O23:P23"/>
    <mergeCell ref="K27:L27"/>
    <mergeCell ref="O27:P27"/>
    <mergeCell ref="K28:L28"/>
    <mergeCell ref="O28:P28"/>
    <mergeCell ref="B30:C30"/>
    <mergeCell ref="F30:G30"/>
    <mergeCell ref="B31:C31"/>
    <mergeCell ref="F31:G31"/>
    <mergeCell ref="F8:G8"/>
    <mergeCell ref="F9:G9"/>
    <mergeCell ref="F10:G10"/>
    <mergeCell ref="F11:G11"/>
    <mergeCell ref="F12:G12"/>
    <mergeCell ref="F13:G13"/>
    <mergeCell ref="F14:G14"/>
    <mergeCell ref="B8:C8"/>
    <mergeCell ref="B9:C9"/>
    <mergeCell ref="B10:C10"/>
    <mergeCell ref="B11:C11"/>
    <mergeCell ref="B12:C12"/>
    <mergeCell ref="B13:C13"/>
    <mergeCell ref="F15:G15"/>
    <mergeCell ref="F16:G16"/>
    <mergeCell ref="B25:C25"/>
    <mergeCell ref="F25:G25"/>
    <mergeCell ref="B26:C26"/>
    <mergeCell ref="F26:G26"/>
    <mergeCell ref="B14:C14"/>
    <mergeCell ref="B15:C15"/>
    <mergeCell ref="B16:C16"/>
    <mergeCell ref="A22:B22"/>
    <mergeCell ref="C22:D22"/>
    <mergeCell ref="E22:F22"/>
    <mergeCell ref="G22:H22"/>
    <mergeCell ref="A20:B20"/>
    <mergeCell ref="C20:D20"/>
    <mergeCell ref="E20:F20"/>
    <mergeCell ref="G20:H20"/>
    <mergeCell ref="A21:B21"/>
    <mergeCell ref="C21:D21"/>
    <mergeCell ref="E21:F21"/>
    <mergeCell ref="G21:H21"/>
    <mergeCell ref="B18:H18"/>
    <mergeCell ref="A19:B19"/>
    <mergeCell ref="C19:D19"/>
    <mergeCell ref="B32:C32"/>
    <mergeCell ref="F32:G32"/>
    <mergeCell ref="B27:C27"/>
    <mergeCell ref="F27:G27"/>
    <mergeCell ref="B28:C28"/>
    <mergeCell ref="F28:G28"/>
    <mergeCell ref="B29:C29"/>
    <mergeCell ref="F29:G29"/>
    <mergeCell ref="B45:C45"/>
    <mergeCell ref="F45:G45"/>
    <mergeCell ref="E38:F38"/>
    <mergeCell ref="G38:H38"/>
    <mergeCell ref="B35:H35"/>
    <mergeCell ref="B46:C46"/>
    <mergeCell ref="F46:G46"/>
    <mergeCell ref="B33:C33"/>
    <mergeCell ref="F33:G33"/>
    <mergeCell ref="B42:C42"/>
    <mergeCell ref="F42:G42"/>
    <mergeCell ref="B43:C43"/>
    <mergeCell ref="F43:G43"/>
    <mergeCell ref="B40:C40"/>
    <mergeCell ref="F40:G40"/>
    <mergeCell ref="B41:C41"/>
    <mergeCell ref="F41:G41"/>
    <mergeCell ref="A39:B39"/>
    <mergeCell ref="C39:D39"/>
    <mergeCell ref="E39:F39"/>
    <mergeCell ref="G39:H39"/>
    <mergeCell ref="A37:B37"/>
    <mergeCell ref="C37:D37"/>
    <mergeCell ref="E37:F37"/>
    <mergeCell ref="G37:H37"/>
    <mergeCell ref="A38:B38"/>
    <mergeCell ref="C38:D38"/>
    <mergeCell ref="K13:L13"/>
    <mergeCell ref="O13:P13"/>
    <mergeCell ref="K14:L14"/>
    <mergeCell ref="O14:P14"/>
    <mergeCell ref="K15:L15"/>
    <mergeCell ref="O15:P15"/>
    <mergeCell ref="B50:C50"/>
    <mergeCell ref="F50:G50"/>
    <mergeCell ref="K8:L8"/>
    <mergeCell ref="O8:P8"/>
    <mergeCell ref="K9:L9"/>
    <mergeCell ref="O9:P9"/>
    <mergeCell ref="K10:L10"/>
    <mergeCell ref="O10:P10"/>
    <mergeCell ref="K11:L11"/>
    <mergeCell ref="O11:P11"/>
    <mergeCell ref="B47:C47"/>
    <mergeCell ref="F47:G47"/>
    <mergeCell ref="B48:C48"/>
    <mergeCell ref="F48:G48"/>
    <mergeCell ref="B49:C49"/>
    <mergeCell ref="F49:G49"/>
    <mergeCell ref="B44:C44"/>
    <mergeCell ref="F44:G44"/>
    <mergeCell ref="K29:L29"/>
    <mergeCell ref="O29:P29"/>
    <mergeCell ref="K30:L30"/>
    <mergeCell ref="O30:P30"/>
    <mergeCell ref="K31:L31"/>
    <mergeCell ref="O31:P31"/>
    <mergeCell ref="K16:L16"/>
    <mergeCell ref="O16:P16"/>
    <mergeCell ref="K25:L25"/>
    <mergeCell ref="O25:P25"/>
    <mergeCell ref="K26:L26"/>
    <mergeCell ref="O26:P26"/>
    <mergeCell ref="J22:K22"/>
    <mergeCell ref="L22:M22"/>
    <mergeCell ref="K18:Q18"/>
    <mergeCell ref="J21:K21"/>
    <mergeCell ref="L21:M21"/>
    <mergeCell ref="N21:O21"/>
    <mergeCell ref="P21:Q21"/>
    <mergeCell ref="N22:O22"/>
    <mergeCell ref="P22:Q22"/>
    <mergeCell ref="J19:K19"/>
    <mergeCell ref="L19:M19"/>
    <mergeCell ref="J20:K20"/>
    <mergeCell ref="K50:L50"/>
    <mergeCell ref="O50:P50"/>
    <mergeCell ref="E2:H2"/>
    <mergeCell ref="E19:H19"/>
    <mergeCell ref="E36:H36"/>
    <mergeCell ref="N2:Q2"/>
    <mergeCell ref="N19:Q19"/>
    <mergeCell ref="N36:Q36"/>
    <mergeCell ref="K47:L47"/>
    <mergeCell ref="O47:P47"/>
    <mergeCell ref="K48:L48"/>
    <mergeCell ref="O48:P48"/>
    <mergeCell ref="K49:L49"/>
    <mergeCell ref="O49:P49"/>
    <mergeCell ref="K44:L44"/>
    <mergeCell ref="O44:P44"/>
    <mergeCell ref="K45:L45"/>
    <mergeCell ref="O45:P45"/>
    <mergeCell ref="K46:L46"/>
    <mergeCell ref="O46:P46"/>
    <mergeCell ref="K32:L32"/>
    <mergeCell ref="O32:P32"/>
    <mergeCell ref="K33:L33"/>
    <mergeCell ref="O33:P33"/>
  </mergeCells>
  <phoneticPr fontId="3"/>
  <printOptions horizontalCentered="1"/>
  <pageMargins left="0.70866141732283472" right="0.70866141732283472" top="1.0629921259842521" bottom="0.55118110236220474" header="0.6692913385826772" footer="0.31496062992125984"/>
  <pageSetup paperSize="9" scale="58" orientation="portrait" r:id="rId1"/>
  <headerFooter>
    <oddHeader>&amp;C&amp;"-,太字"&amp;22選　手　団　名　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77</vt:i4>
      </vt:variant>
    </vt:vector>
  </HeadingPairs>
  <TitlesOfParts>
    <vt:vector size="79" baseType="lpstr">
      <vt:lpstr>input</vt:lpstr>
      <vt:lpstr>print</vt:lpstr>
      <vt:lpstr>coach1_name</vt:lpstr>
      <vt:lpstr>coach1_tel</vt:lpstr>
      <vt:lpstr>coach2_name</vt:lpstr>
      <vt:lpstr>coach2_tel</vt:lpstr>
      <vt:lpstr>contact_addr</vt:lpstr>
      <vt:lpstr>contact_mail</vt:lpstr>
      <vt:lpstr>contact_name</vt:lpstr>
      <vt:lpstr>contact_tel</vt:lpstr>
      <vt:lpstr>daihyo_name</vt:lpstr>
      <vt:lpstr>daihyo_tel</vt:lpstr>
      <vt:lpstr>kantoku_name</vt:lpstr>
      <vt:lpstr>kantoku_tel</vt:lpstr>
      <vt:lpstr>p1_name</vt:lpstr>
      <vt:lpstr>p1_no</vt:lpstr>
      <vt:lpstr>p1_year</vt:lpstr>
      <vt:lpstr>p10_name</vt:lpstr>
      <vt:lpstr>p10_no</vt:lpstr>
      <vt:lpstr>p10_year</vt:lpstr>
      <vt:lpstr>p11_name</vt:lpstr>
      <vt:lpstr>p11_no</vt:lpstr>
      <vt:lpstr>p11_year</vt:lpstr>
      <vt:lpstr>p12_name</vt:lpstr>
      <vt:lpstr>p12_no</vt:lpstr>
      <vt:lpstr>p12_year</vt:lpstr>
      <vt:lpstr>p13_name</vt:lpstr>
      <vt:lpstr>p13_no</vt:lpstr>
      <vt:lpstr>p13_year</vt:lpstr>
      <vt:lpstr>p14_name</vt:lpstr>
      <vt:lpstr>p14_no</vt:lpstr>
      <vt:lpstr>p14_year</vt:lpstr>
      <vt:lpstr>p15_name</vt:lpstr>
      <vt:lpstr>p15_no</vt:lpstr>
      <vt:lpstr>p15_year</vt:lpstr>
      <vt:lpstr>p16_name</vt:lpstr>
      <vt:lpstr>p16_no</vt:lpstr>
      <vt:lpstr>p16_year</vt:lpstr>
      <vt:lpstr>p17_name</vt:lpstr>
      <vt:lpstr>p17_no</vt:lpstr>
      <vt:lpstr>p17_year</vt:lpstr>
      <vt:lpstr>p18_name</vt:lpstr>
      <vt:lpstr>p18_no</vt:lpstr>
      <vt:lpstr>p18_year</vt:lpstr>
      <vt:lpstr>p19_name</vt:lpstr>
      <vt:lpstr>p19_no</vt:lpstr>
      <vt:lpstr>p19_year</vt:lpstr>
      <vt:lpstr>p2_name</vt:lpstr>
      <vt:lpstr>p2_no</vt:lpstr>
      <vt:lpstr>p2_year</vt:lpstr>
      <vt:lpstr>p20_name</vt:lpstr>
      <vt:lpstr>p20_no</vt:lpstr>
      <vt:lpstr>p20_year</vt:lpstr>
      <vt:lpstr>p3_nam3</vt:lpstr>
      <vt:lpstr>p3_name</vt:lpstr>
      <vt:lpstr>p3_no</vt:lpstr>
      <vt:lpstr>p3_year</vt:lpstr>
      <vt:lpstr>p4_name</vt:lpstr>
      <vt:lpstr>p4_no</vt:lpstr>
      <vt:lpstr>p4_year</vt:lpstr>
      <vt:lpstr>p5_name</vt:lpstr>
      <vt:lpstr>p5_no</vt:lpstr>
      <vt:lpstr>p5_year</vt:lpstr>
      <vt:lpstr>p6_name</vt:lpstr>
      <vt:lpstr>p6_no</vt:lpstr>
      <vt:lpstr>p6_year</vt:lpstr>
      <vt:lpstr>p7_name</vt:lpstr>
      <vt:lpstr>p7_no</vt:lpstr>
      <vt:lpstr>p7_year</vt:lpstr>
      <vt:lpstr>p8_name</vt:lpstr>
      <vt:lpstr>p8_no</vt:lpstr>
      <vt:lpstr>p8_year</vt:lpstr>
      <vt:lpstr>p9_name</vt:lpstr>
      <vt:lpstr>p9_no</vt:lpstr>
      <vt:lpstr>p9_year</vt:lpstr>
      <vt:lpstr>input!Print_Area</vt:lpstr>
      <vt:lpstr>scorer_name</vt:lpstr>
      <vt:lpstr>scorer_tel</vt:lpstr>
      <vt:lpstr>team_name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健次 塩入</dc:creator>
  <cp:lastModifiedBy>健次 塩入</cp:lastModifiedBy>
  <cp:lastPrinted>2026-03-17T06:17:40Z</cp:lastPrinted>
  <dcterms:created xsi:type="dcterms:W3CDTF">2025-03-16T02:53:38Z</dcterms:created>
  <dcterms:modified xsi:type="dcterms:W3CDTF">2026-03-17T06:23:15Z</dcterms:modified>
</cp:coreProperties>
</file>